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__bookmark_4">#REF!</definedName>
    <definedName name="_xlnm.Print_Titles" localSheetId="0">'Лист1'!$3:$3</definedName>
    <definedName name="_xlnm.Print_Area" localSheetId="0">'Лист1'!$A$1:$I$80</definedName>
  </definedNames>
  <calcPr fullCalcOnLoad="1"/>
</workbook>
</file>

<file path=xl/sharedStrings.xml><?xml version="1.0" encoding="utf-8"?>
<sst xmlns="http://schemas.openxmlformats.org/spreadsheetml/2006/main" count="118" uniqueCount="109">
  <si>
    <t>тыс. руб.</t>
  </si>
  <si>
    <t>Наименование показателя</t>
  </si>
  <si>
    <t>1</t>
  </si>
  <si>
    <t>Расходы бюджета - ВСЕГО 
В том числе:</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</si>
  <si>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</si>
  <si>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</si>
  <si>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</si>
  <si>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</si>
  <si>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</si>
  <si>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</si>
  <si>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</si>
  <si>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</si>
  <si>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</si>
  <si>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</si>
  <si>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</si>
  <si>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</si>
  <si>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</si>
  <si>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</si>
  <si>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</si>
  <si>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Топливно-энергетический комплекс</t>
  </si>
  <si>
    <t>Воспроизводство минерально-сырьевой базы</t>
  </si>
  <si>
    <t>Сельское хозяйство и рыболовство</t>
  </si>
  <si>
    <t>Водное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</si>
  <si>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</si>
  <si>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</si>
  <si>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</si>
  <si>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</si>
  <si>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</si>
  <si>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</si>
  <si>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</si>
  <si>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</si>
  <si>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</si>
  <si>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</si>
  <si>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</si>
  <si>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</si>
  <si>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</si>
  <si>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</si>
  <si>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</si>
  <si>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</si>
  <si>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</si>
  <si>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</si>
  <si>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</si>
  <si>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</si>
  <si>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</si>
  <si>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</si>
  <si>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</si>
  <si>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</si>
  <si>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</si>
  <si>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</si>
  <si>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</si>
  <si>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</si>
  <si>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</si>
  <si>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</si>
  <si>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Санитарно-эпидемиологическое благополучие</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</si>
  <si>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</si>
  <si>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</si>
  <si>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</si>
  <si>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</si>
  <si>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</si>
  <si>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</si>
  <si>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</si>
  <si>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</si>
  <si>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</si>
  <si>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</si>
  <si>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</si>
  <si>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</si>
  <si>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</si>
  <si>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издательство</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</si>
  <si>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</si>
  <si>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</si>
  <si>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</si>
  <si>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</si>
  <si>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</si>
  <si>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Расходы проведены под фактическую потребность</t>
  </si>
  <si>
    <t>Расходы бюджета района увеличены к первоначальному бюджету в связи с увеличением субсидий, субвенций из областного бюджета, а также уточнением средств бюджета района</t>
  </si>
  <si>
    <t xml:space="preserve">В течение года была увеличена финансовая помощь поселениям </t>
  </si>
  <si>
    <t>Защита населения и территории от чрезвычайных ситуаций природного и техногенного характера</t>
  </si>
  <si>
    <t xml:space="preserve"> Гражданская оборона</t>
  </si>
  <si>
    <t>Увеличение расходов связано с выделением из федерального и областного бюджета  субсидии на приобретение контейнеров для раздельного накопления ТКО</t>
  </si>
  <si>
    <t>увеличение расходов на проведение мероприятий с детьми и молодежью</t>
  </si>
  <si>
    <t>Расходы на проведение мероприятий по профилактике правонарушений перераспределены на подраздел 0707 молодежная политика</t>
  </si>
  <si>
    <t>Аналитические данные о расходах  бюджета района по разделам и подразделам классификации расходов за 2022 год в сравнении с первоначально утвержденными решением о бюджете значениями и с уточненными значениями с учетом внесенных изменений, а также фактическими расходами за 2021 год</t>
  </si>
  <si>
    <t>Первоначально утвержденные бюджетные назначения на 2022 год</t>
  </si>
  <si>
    <t>Уточненные бюджетные назначения на 2022 год</t>
  </si>
  <si>
    <t>Исполнено на 01.01.2023</t>
  </si>
  <si>
    <t>% исполнения на 01.01.2023 к первоначально утвержденному бюджету на 2022г</t>
  </si>
  <si>
    <t>Причины отклонения исполнения за 2022 год от первоначально утвержденного бюджета</t>
  </si>
  <si>
    <t>% исполнения на 01.01.2023 к уточненному бюджету на 2022г</t>
  </si>
  <si>
    <t>Исполнено за 2021 год</t>
  </si>
  <si>
    <t>Отношение исполнения на 01.01.2023 к 01.01.2022</t>
  </si>
  <si>
    <t>Увеличение расходов в связи с увеличением заработной платы, увеличены расходы на укрепление материально-технической базы.</t>
  </si>
  <si>
    <t>Не полностью освоены средства по программе переселения граждан из ветхого и аварийного жилого фонда, так как 4,5 этап программы планируется к реализации в 2023 году.</t>
  </si>
  <si>
    <t xml:space="preserve">1. В течении года уменьшены субсидии на разработку ПСД по объекту "Строительство станции очистки воды в завокзальной части г. Грязовец"; на строительство объекта "Канализация г. Грязовец. Пусковой комплекс - 2 очередь.". 
2. Не освоены средства по объектам: 1. Разработка проектно-сметной документации на газгольдерную установку в д. Спасское. Причина не освоения средств – не выполнены работы подрядной организацией в установленные сроки; 
2. строительство колодца (МО Юровское) - выявленны нарушения по строительству (работы приняты частично).
</t>
  </si>
  <si>
    <t>1. Уточнение остатка средств Дорожного Фонда, сложившегося по состоянию на 01.01.2022 года.
2. Увеличение бюджетных ассигнований за счет дополнительных доходных источников.</t>
  </si>
  <si>
    <t>Увеличение расходов связано с дополнительными расходами, связанными с окончательными расчетами при увольнении работников органов местного самоуправления при реорганизации Грязовецкого района в округ. Увеличением некоторым категориям работников заработной платы до уровня минимального размера оплаты труда. Капитальный ремонт муниципального имущества (здание архива, крыша администрации, ремонт лестничных пролетов), проведение комплексных кадастровых работ, разработка ПСД  по ремонту котельной № 3 г. Грязовец.</t>
  </si>
  <si>
    <t>расходы уточнены  под фактическую потребность</t>
  </si>
  <si>
    <t>предусмотрены расходы на выборы в связи с преобразованием Грязовецкого района в округ</t>
  </si>
  <si>
    <t>расходы уточнены в 2022 г под фактическую потребность</t>
  </si>
  <si>
    <t>Увеличение расходов связано с дополнительными расходами, связанными с окончательными расчетами при увольнении работников органов местного самоуправления при реорганизации Грязовецкого района в округ.</t>
  </si>
  <si>
    <t>расходы за счет субвенции из областного бюджета израсходованы не в полном объеме. Причина неполного освоения ЛБО   -  не выполнены условия муниципального контракта исполнителем.  Условием контракта планировалось оказание услуг по отлову, выпуску и транспортировке животных без владельцев в приюты для животных (собаки) в количестве 35 штук. По факту отловлено 17 собак.</t>
  </si>
  <si>
    <t>В рамках  областной адресной программы № 8 «Переселение граждан из аварийного жилищного фонда в муниципальных образованиях Вологодской области на 2019-2025 годы», администрацией Грязовецкого муниципального района были выплачены  суммы за  изъятие доли земельного участка и расположенных на нем объектов недвижимого имущества в размере 14 373,00 тыс. руб. Изначально данные расходы были предусмотрены в разделе 0501 "Жилищное хозяйство".</t>
  </si>
  <si>
    <t>Увеличение расходов связано с дополнительным выделением из областного бюджета  субвенции по предоставлению единовременной денежной выплаты взамен предоставления земельного участка гражданам, имеющим трех и более детей</t>
  </si>
  <si>
    <t xml:space="preserve">Субсидия на проведение работ по сохранению объектов культурного наследия не исполнена в полном объеме, в связи с задержкой выполнения работ на объектe по вине подрядчика. На данный момент проходят судебные заседания. </t>
  </si>
  <si>
    <t>увеличение ассигнований за счет резервного фондана расходы по частичной мобилизации</t>
  </si>
  <si>
    <t xml:space="preserve"> подготовку образовательных учреждений к  учебному году</t>
  </si>
  <si>
    <t>увеличение ассигнований на оплату по исполнительному листу по строительству ФОК 2очередь</t>
  </si>
  <si>
    <t>Увеличение расходов на обеспечение деятельности образовательных учреждений (рост цен)</t>
  </si>
  <si>
    <t>увеличение ассигнований на содержание ЕДДС (зар плата)</t>
  </si>
  <si>
    <t>В течении года выделены дополнительные средства за счет бюджета района на расходы по благоустройству дворовых территорий</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</si>
</sst>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3">
    <font>
      <sz val="10"/>
      <name val="Arial"/>
      <family val="0"/>
    </font>
    <font>
      <i/>
      <sz val="10"/>
      <name val="Arial"/>
      <family val="2"/>
    </font>
    <font>
      <sz val="8"/>
      <color indexed="8"/>
      <name val="Arial"/>
      <family val="2"/>
    </font>
    <font>
      <i/>
      <sz val="8"/>
      <color indexed="8"/>
      <name val="Arial"/>
      <family val="2"/>
    </font>
    <font>
      <b/>
      <i/>
      <sz val="8"/>
      <color indexed="8"/>
      <name val="Arial"/>
      <family val="2"/>
    </font>
    <font>
      <b/>
      <sz val="10"/>
      <name val="Arial"/>
      <family val="2"/>
    </font>
    <font>
      <b/>
      <sz val="11"/>
      <color indexed="8"/>
      <name val="Liberation Serif"/>
      <family val="1"/>
    </font>
    <font>
      <sz val="10"/>
      <name val="Liberation Serif"/>
      <family val="1"/>
    </font>
    <font>
      <sz val="8"/>
      <color indexed="8"/>
      <name val="Liberation Serif"/>
      <family val="1"/>
    </font>
    <font>
      <i/>
      <sz val="8"/>
      <color indexed="8"/>
      <name val="Liberation Serif"/>
      <family val="1"/>
    </font>
    <font>
      <b/>
      <sz val="8"/>
      <color indexed="8"/>
      <name val="Liberation Serif"/>
      <family val="1"/>
    </font>
    <font>
      <b/>
      <i/>
      <sz val="8"/>
      <color indexed="8"/>
      <name val="Liberation Serif"/>
      <family val="1"/>
    </font>
    <font>
      <b/>
      <sz val="10"/>
      <name val="Liberation Serif"/>
      <family val="1"/>
    </font>
    <font>
      <i/>
      <sz val="8"/>
      <name val="Liberation Serif"/>
      <family val="1"/>
    </font>
    <font>
      <sz val="7"/>
      <name val="Liberation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0"/>
      <name val="Arial"/>
      <family val="2"/>
    </font>
    <font>
      <i/>
      <sz val="8"/>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FF0000"/>
      <name val="Arial"/>
      <family val="2"/>
    </font>
    <font>
      <i/>
      <sz val="8"/>
      <color rgb="FFFF0000"/>
      <name val="Liberation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0" fillId="32" borderId="0" applyNumberFormat="0" applyBorder="0" applyAlignment="0" applyProtection="0"/>
  </cellStyleXfs>
  <cellXfs count="75">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Alignment="1">
      <alignment/>
    </xf>
    <xf numFmtId="0" fontId="2" fillId="0" borderId="0" xfId="0" applyFont="1" applyAlignment="1">
      <alignment wrapText="1"/>
    </xf>
    <xf numFmtId="0" fontId="2" fillId="0" borderId="0" xfId="0" applyFont="1" applyBorder="1" applyAlignment="1">
      <alignment wrapText="1"/>
    </xf>
    <xf numFmtId="0" fontId="3" fillId="0" borderId="0" xfId="0" applyFont="1" applyBorder="1" applyAlignment="1">
      <alignment horizontal="center" vertical="center" wrapText="1"/>
    </xf>
    <xf numFmtId="0" fontId="2"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172" fontId="2" fillId="0" borderId="10" xfId="0" applyNumberFormat="1" applyFont="1" applyBorder="1" applyAlignment="1">
      <alignment horizontal="center" vertical="center" wrapText="1"/>
    </xf>
    <xf numFmtId="173" fontId="4" fillId="0" borderId="10" xfId="55" applyNumberFormat="1" applyFont="1" applyFill="1" applyBorder="1" applyAlignment="1" applyProtection="1">
      <alignment horizontal="center" vertical="center" wrapText="1"/>
      <protection/>
    </xf>
    <xf numFmtId="173" fontId="3" fillId="0" borderId="10" xfId="55" applyNumberFormat="1" applyFont="1" applyFill="1" applyBorder="1" applyAlignment="1" applyProtection="1">
      <alignment horizontal="center" vertical="center" wrapText="1"/>
      <protection/>
    </xf>
    <xf numFmtId="172" fontId="2" fillId="0" borderId="11" xfId="0" applyNumberFormat="1" applyFont="1" applyBorder="1" applyAlignment="1">
      <alignment horizontal="center" vertical="center" wrapText="1"/>
    </xf>
    <xf numFmtId="172" fontId="51" fillId="0" borderId="10" xfId="0" applyNumberFormat="1" applyFont="1" applyBorder="1" applyAlignment="1">
      <alignment horizontal="left" vertical="center" wrapText="1"/>
    </xf>
    <xf numFmtId="0" fontId="7" fillId="0" borderId="0" xfId="0" applyFont="1" applyAlignment="1">
      <alignment/>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5" xfId="0" applyFont="1" applyBorder="1" applyAlignment="1">
      <alignment horizontal="left" vertical="top" wrapText="1"/>
    </xf>
    <xf numFmtId="172" fontId="10" fillId="0" borderId="13" xfId="0" applyNumberFormat="1" applyFont="1" applyBorder="1" applyAlignment="1">
      <alignment horizontal="center" vertical="center" wrapText="1"/>
    </xf>
    <xf numFmtId="173" fontId="11" fillId="0" borderId="13" xfId="55" applyNumberFormat="1" applyFont="1" applyFill="1" applyBorder="1" applyAlignment="1" applyProtection="1">
      <alignment horizontal="center" vertical="center" wrapText="1"/>
      <protection/>
    </xf>
    <xf numFmtId="0" fontId="12" fillId="0" borderId="0" xfId="0" applyFont="1" applyAlignment="1">
      <alignment/>
    </xf>
    <xf numFmtId="0" fontId="10" fillId="0" borderId="13" xfId="0" applyFont="1" applyBorder="1" applyAlignment="1">
      <alignment horizontal="left" vertical="top" wrapText="1"/>
    </xf>
    <xf numFmtId="172" fontId="10" fillId="33" borderId="13" xfId="0" applyNumberFormat="1" applyFont="1" applyFill="1" applyBorder="1" applyAlignment="1">
      <alignment horizontal="center" vertical="center" wrapText="1"/>
    </xf>
    <xf numFmtId="0" fontId="8" fillId="0" borderId="13" xfId="0" applyFont="1" applyBorder="1" applyAlignment="1">
      <alignment horizontal="left" vertical="top" wrapText="1"/>
    </xf>
    <xf numFmtId="172" fontId="8" fillId="0" borderId="13" xfId="0" applyNumberFormat="1" applyFont="1" applyBorder="1" applyAlignment="1">
      <alignment horizontal="center" vertical="center" wrapText="1"/>
    </xf>
    <xf numFmtId="173" fontId="13" fillId="34" borderId="13" xfId="55" applyNumberFormat="1" applyFont="1" applyFill="1" applyBorder="1" applyAlignment="1" applyProtection="1">
      <alignment horizontal="left" vertical="center" wrapText="1"/>
      <protection/>
    </xf>
    <xf numFmtId="173" fontId="9" fillId="0" borderId="13" xfId="55" applyNumberFormat="1" applyFont="1" applyFill="1" applyBorder="1" applyAlignment="1" applyProtection="1">
      <alignment horizontal="center" vertical="center" wrapText="1"/>
      <protection/>
    </xf>
    <xf numFmtId="173" fontId="13" fillId="0" borderId="13" xfId="55" applyNumberFormat="1" applyFont="1" applyFill="1" applyBorder="1" applyAlignment="1" applyProtection="1">
      <alignment horizontal="left" vertical="center" wrapText="1"/>
      <protection/>
    </xf>
    <xf numFmtId="173" fontId="52" fillId="0" borderId="13" xfId="55" applyNumberFormat="1" applyFont="1" applyFill="1" applyBorder="1" applyAlignment="1" applyProtection="1">
      <alignment horizontal="left" vertical="center" wrapText="1"/>
      <protection/>
    </xf>
    <xf numFmtId="173" fontId="52" fillId="0" borderId="16" xfId="55" applyNumberFormat="1" applyFont="1" applyFill="1" applyBorder="1" applyAlignment="1" applyProtection="1">
      <alignment horizontal="left" vertical="center" wrapText="1"/>
      <protection/>
    </xf>
    <xf numFmtId="173" fontId="11" fillId="0" borderId="17" xfId="55" applyNumberFormat="1" applyFont="1" applyFill="1" applyBorder="1" applyAlignment="1" applyProtection="1">
      <alignment horizontal="center" vertical="center" wrapText="1"/>
      <protection/>
    </xf>
    <xf numFmtId="173" fontId="9" fillId="0" borderId="18" xfId="55" applyNumberFormat="1" applyFont="1" applyFill="1" applyBorder="1" applyAlignment="1" applyProtection="1">
      <alignment horizontal="center" vertical="center" wrapText="1"/>
      <protection/>
    </xf>
    <xf numFmtId="173" fontId="52" fillId="0" borderId="15" xfId="55" applyNumberFormat="1" applyFont="1" applyFill="1" applyBorder="1" applyAlignment="1" applyProtection="1">
      <alignment horizontal="left" vertical="center" wrapText="1"/>
      <protection/>
    </xf>
    <xf numFmtId="173" fontId="13" fillId="0" borderId="16" xfId="55" applyNumberFormat="1" applyFont="1" applyFill="1" applyBorder="1" applyAlignment="1" applyProtection="1">
      <alignment horizontal="left" vertical="center" wrapText="1"/>
      <protection/>
    </xf>
    <xf numFmtId="173" fontId="13" fillId="0" borderId="15" xfId="55" applyNumberFormat="1" applyFont="1" applyFill="1" applyBorder="1" applyAlignment="1" applyProtection="1">
      <alignment horizontal="left" vertical="center" wrapText="1"/>
      <protection/>
    </xf>
    <xf numFmtId="0" fontId="10" fillId="34" borderId="13" xfId="0" applyFont="1" applyFill="1" applyBorder="1" applyAlignment="1">
      <alignment horizontal="left" vertical="top" wrapText="1"/>
    </xf>
    <xf numFmtId="172" fontId="10" fillId="34" borderId="13" xfId="0" applyNumberFormat="1" applyFont="1" applyFill="1" applyBorder="1" applyAlignment="1">
      <alignment horizontal="center" vertical="center" wrapText="1"/>
    </xf>
    <xf numFmtId="173" fontId="11" fillId="34" borderId="17" xfId="55" applyNumberFormat="1" applyFont="1" applyFill="1" applyBorder="1" applyAlignment="1" applyProtection="1">
      <alignment horizontal="center" vertical="center" wrapText="1"/>
      <protection/>
    </xf>
    <xf numFmtId="173" fontId="52" fillId="34" borderId="10" xfId="55" applyNumberFormat="1" applyFont="1" applyFill="1" applyBorder="1" applyAlignment="1" applyProtection="1">
      <alignment horizontal="left" vertical="center" wrapText="1"/>
      <protection/>
    </xf>
    <xf numFmtId="173" fontId="9" fillId="34" borderId="18" xfId="55" applyNumberFormat="1" applyFont="1" applyFill="1" applyBorder="1" applyAlignment="1" applyProtection="1">
      <alignment horizontal="center" vertical="center" wrapText="1"/>
      <protection/>
    </xf>
    <xf numFmtId="173" fontId="11" fillId="34" borderId="13" xfId="55" applyNumberFormat="1" applyFont="1" applyFill="1" applyBorder="1" applyAlignment="1" applyProtection="1">
      <alignment horizontal="center" vertical="center" wrapText="1"/>
      <protection/>
    </xf>
    <xf numFmtId="173" fontId="13" fillId="0" borderId="10" xfId="55" applyNumberFormat="1" applyFont="1" applyFill="1" applyBorder="1" applyAlignment="1" applyProtection="1">
      <alignment horizontal="left" vertical="center" wrapText="1"/>
      <protection/>
    </xf>
    <xf numFmtId="0" fontId="14" fillId="0" borderId="0" xfId="0" applyFont="1" applyAlignment="1">
      <alignment wrapText="1"/>
    </xf>
    <xf numFmtId="173" fontId="52" fillId="0" borderId="10" xfId="55" applyNumberFormat="1" applyFont="1" applyFill="1" applyBorder="1" applyAlignment="1" applyProtection="1">
      <alignment horizontal="left" vertical="center" wrapText="1"/>
      <protection/>
    </xf>
    <xf numFmtId="173" fontId="11" fillId="0" borderId="16" xfId="55" applyNumberFormat="1" applyFont="1" applyFill="1" applyBorder="1" applyAlignment="1" applyProtection="1">
      <alignment horizontal="center" vertical="center" wrapText="1"/>
      <protection/>
    </xf>
    <xf numFmtId="172" fontId="8" fillId="0" borderId="19" xfId="0" applyNumberFormat="1" applyFont="1" applyBorder="1" applyAlignment="1">
      <alignment horizontal="center" vertical="center" wrapText="1"/>
    </xf>
    <xf numFmtId="172" fontId="8" fillId="0" borderId="20" xfId="0" applyNumberFormat="1" applyFont="1" applyBorder="1" applyAlignment="1">
      <alignment horizontal="center" vertical="center" wrapText="1"/>
    </xf>
    <xf numFmtId="173" fontId="11" fillId="0" borderId="20" xfId="55" applyNumberFormat="1" applyFont="1" applyFill="1" applyBorder="1" applyAlignment="1" applyProtection="1">
      <alignment horizontal="center" vertical="center" wrapText="1"/>
      <protection/>
    </xf>
    <xf numFmtId="173" fontId="9" fillId="0" borderId="20" xfId="55" applyNumberFormat="1" applyFont="1" applyFill="1" applyBorder="1" applyAlignment="1" applyProtection="1">
      <alignment horizontal="center" vertical="center" wrapText="1"/>
      <protection/>
    </xf>
    <xf numFmtId="172" fontId="8" fillId="0" borderId="21" xfId="0" applyNumberFormat="1" applyFont="1" applyBorder="1" applyAlignment="1">
      <alignment horizontal="center" vertical="center" wrapText="1"/>
    </xf>
    <xf numFmtId="173" fontId="9" fillId="0" borderId="10" xfId="55" applyNumberFormat="1" applyFont="1" applyFill="1" applyBorder="1" applyAlignment="1" applyProtection="1">
      <alignment horizontal="center" vertical="center" wrapText="1"/>
      <protection/>
    </xf>
    <xf numFmtId="172" fontId="10" fillId="0" borderId="22" xfId="0" applyNumberFormat="1" applyFont="1" applyBorder="1" applyAlignment="1">
      <alignment horizontal="center" vertical="center" wrapText="1"/>
    </xf>
    <xf numFmtId="172" fontId="10" fillId="0" borderId="17" xfId="0" applyNumberFormat="1" applyFont="1" applyBorder="1" applyAlignment="1">
      <alignment horizontal="center" vertical="center" wrapText="1"/>
    </xf>
    <xf numFmtId="173" fontId="11" fillId="0" borderId="10" xfId="55" applyNumberFormat="1" applyFont="1" applyFill="1" applyBorder="1" applyAlignment="1" applyProtection="1">
      <alignment horizontal="center" vertical="center" wrapText="1"/>
      <protection/>
    </xf>
    <xf numFmtId="0" fontId="8" fillId="0" borderId="16" xfId="0" applyFont="1" applyBorder="1" applyAlignment="1">
      <alignment horizontal="left" vertical="top" wrapText="1"/>
    </xf>
    <xf numFmtId="172" fontId="8" fillId="0" borderId="23" xfId="0" applyNumberFormat="1" applyFont="1" applyBorder="1" applyAlignment="1">
      <alignment horizontal="center" vertical="center" wrapText="1"/>
    </xf>
    <xf numFmtId="172" fontId="8" fillId="0" borderId="17" xfId="0" applyNumberFormat="1" applyFont="1" applyBorder="1" applyAlignment="1">
      <alignment horizontal="center" vertical="center" wrapText="1"/>
    </xf>
    <xf numFmtId="0" fontId="8" fillId="0" borderId="10" xfId="0" applyFont="1" applyBorder="1" applyAlignment="1">
      <alignment horizontal="left" vertical="top" wrapText="1"/>
    </xf>
    <xf numFmtId="172" fontId="8" fillId="0" borderId="10" xfId="0" applyNumberFormat="1" applyFont="1" applyBorder="1" applyAlignment="1">
      <alignment horizontal="center" vertical="center" wrapText="1"/>
    </xf>
    <xf numFmtId="172" fontId="8" fillId="0" borderId="18" xfId="0" applyNumberFormat="1" applyFont="1" applyBorder="1" applyAlignment="1">
      <alignment horizontal="center" vertical="center" wrapText="1"/>
    </xf>
    <xf numFmtId="172" fontId="8" fillId="0" borderId="24" xfId="0" applyNumberFormat="1" applyFont="1" applyBorder="1" applyAlignment="1">
      <alignment horizontal="center" vertical="center" wrapText="1"/>
    </xf>
    <xf numFmtId="172" fontId="8" fillId="0" borderId="16" xfId="0" applyNumberFormat="1" applyFont="1" applyBorder="1" applyAlignment="1">
      <alignment horizontal="center" vertical="center" wrapText="1"/>
    </xf>
    <xf numFmtId="173" fontId="9" fillId="0" borderId="16" xfId="55" applyNumberFormat="1" applyFont="1" applyFill="1" applyBorder="1" applyAlignment="1" applyProtection="1">
      <alignment horizontal="center" vertical="center" wrapText="1"/>
      <protection/>
    </xf>
    <xf numFmtId="173" fontId="13" fillId="0" borderId="13" xfId="55" applyNumberFormat="1" applyFont="1" applyFill="1" applyBorder="1" applyAlignment="1" applyProtection="1">
      <alignment horizontal="left" vertical="center" wrapText="1"/>
      <protection/>
    </xf>
    <xf numFmtId="173" fontId="13" fillId="0" borderId="16" xfId="55" applyNumberFormat="1" applyFont="1" applyFill="1" applyBorder="1" applyAlignment="1" applyProtection="1">
      <alignment horizontal="left" vertical="center" wrapText="1"/>
      <protection/>
    </xf>
    <xf numFmtId="0" fontId="6" fillId="0" borderId="0" xfId="0" applyFont="1" applyBorder="1" applyAlignment="1">
      <alignment horizontal="center" vertical="center" wrapText="1"/>
    </xf>
    <xf numFmtId="173" fontId="13" fillId="0" borderId="25" xfId="55" applyNumberFormat="1" applyFont="1" applyFill="1" applyBorder="1" applyAlignment="1" applyProtection="1">
      <alignment horizontal="left" vertical="center" wrapText="1"/>
      <protection/>
    </xf>
    <xf numFmtId="173" fontId="13" fillId="0" borderId="15" xfId="55" applyNumberFormat="1" applyFont="1" applyFill="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1"/>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67" sqref="A67"/>
      <selection pane="bottomRight" activeCell="A1" sqref="A1:I1"/>
    </sheetView>
  </sheetViews>
  <sheetFormatPr defaultColWidth="9.140625" defaultRowHeight="12.75"/>
  <cols>
    <col min="1" max="1" width="30.421875" style="0" customWidth="1"/>
    <col min="2" max="2" width="13.00390625" style="0" customWidth="1"/>
    <col min="3" max="3" width="11.421875" style="1" customWidth="1"/>
    <col min="4" max="4" width="11.8515625" style="1" customWidth="1"/>
    <col min="5" max="5" width="12.57421875" style="2" customWidth="1"/>
    <col min="6" max="6" width="39.421875" style="2" customWidth="1"/>
    <col min="7" max="7" width="12.57421875" style="2" customWidth="1"/>
    <col min="8" max="8" width="11.140625" style="1" customWidth="1"/>
    <col min="9" max="9" width="10.57421875" style="2" customWidth="1"/>
    <col min="10" max="10" width="16.140625" style="0" customWidth="1"/>
  </cols>
  <sheetData>
    <row r="1" spans="1:10" ht="46.5" customHeight="1">
      <c r="A1" s="72" t="s">
        <v>81</v>
      </c>
      <c r="B1" s="72"/>
      <c r="C1" s="72"/>
      <c r="D1" s="72"/>
      <c r="E1" s="72"/>
      <c r="F1" s="72"/>
      <c r="G1" s="72"/>
      <c r="H1" s="72"/>
      <c r="I1" s="72"/>
      <c r="J1" s="15"/>
    </row>
    <row r="2" spans="1:10" ht="12.75">
      <c r="A2" s="16"/>
      <c r="B2" s="17"/>
      <c r="C2" s="18"/>
      <c r="D2" s="18"/>
      <c r="E2" s="19"/>
      <c r="F2" s="19"/>
      <c r="G2" s="19"/>
      <c r="H2" s="18"/>
      <c r="I2" s="19" t="s">
        <v>0</v>
      </c>
      <c r="J2" s="15"/>
    </row>
    <row r="3" spans="1:10" ht="67.5" customHeight="1">
      <c r="A3" s="20" t="s">
        <v>1</v>
      </c>
      <c r="B3" s="20" t="s">
        <v>82</v>
      </c>
      <c r="C3" s="20" t="s">
        <v>83</v>
      </c>
      <c r="D3" s="20" t="s">
        <v>84</v>
      </c>
      <c r="E3" s="21" t="s">
        <v>85</v>
      </c>
      <c r="F3" s="21" t="s">
        <v>86</v>
      </c>
      <c r="G3" s="21" t="s">
        <v>87</v>
      </c>
      <c r="H3" s="20" t="s">
        <v>88</v>
      </c>
      <c r="I3" s="21" t="s">
        <v>89</v>
      </c>
      <c r="J3" s="15"/>
    </row>
    <row r="4" spans="1:10" ht="12.75">
      <c r="A4" s="22" t="s">
        <v>2</v>
      </c>
      <c r="B4" s="22">
        <v>2</v>
      </c>
      <c r="C4" s="22">
        <v>3</v>
      </c>
      <c r="D4" s="22">
        <v>4</v>
      </c>
      <c r="E4" s="23">
        <v>5</v>
      </c>
      <c r="F4" s="23"/>
      <c r="G4" s="23">
        <v>6</v>
      </c>
      <c r="H4" s="22">
        <v>7</v>
      </c>
      <c r="I4" s="23">
        <v>8</v>
      </c>
      <c r="J4" s="15"/>
    </row>
    <row r="5" spans="1:10" s="4" customFormat="1" ht="69" customHeight="1">
      <c r="A5" s="24" t="s">
        <v>3</v>
      </c>
      <c r="B5" s="25">
        <f>B6+B18+B22+B33+B38+B42+B49+B52+B61+B67+B72+B74+B76</f>
        <v>1386793.2999999998</v>
      </c>
      <c r="C5" s="25">
        <f>C6+C18+C22+C33+C38+C42+C49+C52+C61+C67+C72+C74+C76</f>
        <v>1612112.4000000001</v>
      </c>
      <c r="D5" s="25">
        <f>D6+D18+D22+D33+D38+D42+D49+D52+D61+D67+D72+D74+D76</f>
        <v>1467764</v>
      </c>
      <c r="E5" s="26">
        <f aca="true" t="shared" si="0" ref="E5:E22">D5/B5</f>
        <v>1.0583869997064452</v>
      </c>
      <c r="F5" s="26" t="s">
        <v>74</v>
      </c>
      <c r="G5" s="26">
        <f aca="true" t="shared" si="1" ref="G5:G14">D5/C5</f>
        <v>0.9104600895074064</v>
      </c>
      <c r="H5" s="25">
        <f>H6+H18+H22+H33+H38+H42+H49+H52+H61+H67+H72+H74+H76</f>
        <v>1172453.5</v>
      </c>
      <c r="I5" s="26">
        <f aca="true" t="shared" si="2" ref="I5:I15">D5/H5</f>
        <v>1.2518739549159092</v>
      </c>
      <c r="J5" s="27"/>
    </row>
    <row r="6" spans="1:10" s="4" customFormat="1" ht="21">
      <c r="A6" s="28" t="s">
        <v>4</v>
      </c>
      <c r="B6" s="29">
        <f>SUM(B7:B15)</f>
        <v>99266.5</v>
      </c>
      <c r="C6" s="25">
        <f>SUM(C7:C15)</f>
        <v>111055.4</v>
      </c>
      <c r="D6" s="25">
        <f>SUM(D7:D15)</f>
        <v>111055.4</v>
      </c>
      <c r="E6" s="26">
        <f t="shared" si="0"/>
        <v>1.1187601053729102</v>
      </c>
      <c r="F6" s="26"/>
      <c r="G6" s="26">
        <f t="shared" si="1"/>
        <v>1</v>
      </c>
      <c r="H6" s="25">
        <f>SUM(H7:H15)</f>
        <v>95766.6</v>
      </c>
      <c r="I6" s="26">
        <f t="shared" si="2"/>
        <v>1.159646473822815</v>
      </c>
      <c r="J6" s="27"/>
    </row>
    <row r="7" spans="1:10" ht="75.75" customHeight="1">
      <c r="A7" s="30" t="s">
        <v>5</v>
      </c>
      <c r="B7" s="31">
        <v>2787.5</v>
      </c>
      <c r="C7" s="31">
        <v>3411.8</v>
      </c>
      <c r="D7" s="31">
        <v>3411.8</v>
      </c>
      <c r="E7" s="26">
        <f>D7/B7</f>
        <v>1.2239641255605382</v>
      </c>
      <c r="F7" s="32" t="s">
        <v>98</v>
      </c>
      <c r="G7" s="33">
        <f t="shared" si="1"/>
        <v>1</v>
      </c>
      <c r="H7" s="31">
        <v>2811.8</v>
      </c>
      <c r="I7" s="33">
        <f t="shared" si="2"/>
        <v>1.2133864428479977</v>
      </c>
      <c r="J7" s="15"/>
    </row>
    <row r="8" spans="1:10" ht="58.5" customHeight="1">
      <c r="A8" s="30" t="s">
        <v>6</v>
      </c>
      <c r="B8" s="31">
        <v>2404.4</v>
      </c>
      <c r="C8" s="31">
        <v>2375.4</v>
      </c>
      <c r="D8" s="31">
        <v>2375.4</v>
      </c>
      <c r="E8" s="26">
        <f t="shared" si="0"/>
        <v>0.9879387789053402</v>
      </c>
      <c r="F8" s="34"/>
      <c r="G8" s="33">
        <f t="shared" si="1"/>
        <v>1</v>
      </c>
      <c r="H8" s="31">
        <v>2174.5</v>
      </c>
      <c r="I8" s="33">
        <f t="shared" si="2"/>
        <v>1.0923890549551623</v>
      </c>
      <c r="J8" s="15"/>
    </row>
    <row r="9" spans="1:10" ht="69.75" customHeight="1">
      <c r="A9" s="30" t="s">
        <v>7</v>
      </c>
      <c r="B9" s="31">
        <v>45242.3</v>
      </c>
      <c r="C9" s="31">
        <v>53364.5</v>
      </c>
      <c r="D9" s="31">
        <v>53364.5</v>
      </c>
      <c r="E9" s="26">
        <f t="shared" si="0"/>
        <v>1.1795266818884096</v>
      </c>
      <c r="F9" s="34" t="s">
        <v>98</v>
      </c>
      <c r="G9" s="33">
        <f t="shared" si="1"/>
        <v>1</v>
      </c>
      <c r="H9" s="31">
        <v>47063.5</v>
      </c>
      <c r="I9" s="33">
        <f t="shared" si="2"/>
        <v>1.1338829453823027</v>
      </c>
      <c r="J9" s="15"/>
    </row>
    <row r="10" spans="1:10" ht="26.25" customHeight="1">
      <c r="A10" s="30" t="s">
        <v>8</v>
      </c>
      <c r="B10" s="31">
        <v>42.9</v>
      </c>
      <c r="C10" s="31">
        <v>42.9</v>
      </c>
      <c r="D10" s="31">
        <v>42.9</v>
      </c>
      <c r="E10" s="26">
        <f t="shared" si="0"/>
        <v>1</v>
      </c>
      <c r="F10" s="34"/>
      <c r="G10" s="33">
        <f t="shared" si="1"/>
        <v>1</v>
      </c>
      <c r="H10" s="31">
        <v>2.5</v>
      </c>
      <c r="I10" s="33">
        <f t="shared" si="2"/>
        <v>17.16</v>
      </c>
      <c r="J10" s="15"/>
    </row>
    <row r="11" spans="1:10" ht="51" customHeight="1">
      <c r="A11" s="30" t="s">
        <v>9</v>
      </c>
      <c r="B11" s="31">
        <v>11753.8</v>
      </c>
      <c r="C11" s="31">
        <v>13862.3</v>
      </c>
      <c r="D11" s="31">
        <v>13862.3</v>
      </c>
      <c r="E11" s="26">
        <f t="shared" si="0"/>
        <v>1.1793887934114924</v>
      </c>
      <c r="F11" s="34" t="s">
        <v>98</v>
      </c>
      <c r="G11" s="33">
        <f t="shared" si="1"/>
        <v>1</v>
      </c>
      <c r="H11" s="31">
        <v>11493.4</v>
      </c>
      <c r="I11" s="33">
        <f t="shared" si="2"/>
        <v>1.206109593331825</v>
      </c>
      <c r="J11" s="15"/>
    </row>
    <row r="12" spans="1:10" ht="21" hidden="1">
      <c r="A12" s="30" t="s">
        <v>10</v>
      </c>
      <c r="B12" s="31"/>
      <c r="C12" s="31"/>
      <c r="D12" s="31"/>
      <c r="E12" s="26" t="e">
        <f t="shared" si="0"/>
        <v>#DIV/0!</v>
      </c>
      <c r="F12" s="35"/>
      <c r="G12" s="33" t="e">
        <f t="shared" si="1"/>
        <v>#DIV/0!</v>
      </c>
      <c r="H12" s="31"/>
      <c r="I12" s="33" t="e">
        <f t="shared" si="2"/>
        <v>#DIV/0!</v>
      </c>
      <c r="J12" s="15"/>
    </row>
    <row r="13" spans="1:10" ht="26.25" customHeight="1">
      <c r="A13" s="30" t="s">
        <v>11</v>
      </c>
      <c r="B13" s="31">
        <v>500</v>
      </c>
      <c r="C13" s="31">
        <v>176.7</v>
      </c>
      <c r="D13" s="31">
        <v>176.7</v>
      </c>
      <c r="E13" s="26">
        <f t="shared" si="0"/>
        <v>0.3534</v>
      </c>
      <c r="F13" s="34" t="s">
        <v>95</v>
      </c>
      <c r="G13" s="33">
        <f t="shared" si="1"/>
        <v>1</v>
      </c>
      <c r="H13" s="31">
        <v>0</v>
      </c>
      <c r="I13" s="33">
        <v>0</v>
      </c>
      <c r="J13" s="15"/>
    </row>
    <row r="14" spans="1:10" ht="26.25" customHeight="1">
      <c r="A14" s="30" t="s">
        <v>10</v>
      </c>
      <c r="B14" s="31">
        <v>0</v>
      </c>
      <c r="C14" s="31">
        <v>4062.4</v>
      </c>
      <c r="D14" s="31">
        <v>4062.4</v>
      </c>
      <c r="E14" s="26">
        <v>0</v>
      </c>
      <c r="F14" s="34" t="s">
        <v>96</v>
      </c>
      <c r="G14" s="33">
        <f t="shared" si="1"/>
        <v>1</v>
      </c>
      <c r="H14" s="31">
        <v>0</v>
      </c>
      <c r="I14" s="33">
        <v>0</v>
      </c>
      <c r="J14" s="15"/>
    </row>
    <row r="15" spans="1:10" ht="22.5" customHeight="1">
      <c r="A15" s="30" t="s">
        <v>12</v>
      </c>
      <c r="B15" s="31">
        <v>36535.6</v>
      </c>
      <c r="C15" s="31">
        <v>33759.4</v>
      </c>
      <c r="D15" s="31">
        <v>33759.4</v>
      </c>
      <c r="E15" s="26">
        <f t="shared" si="0"/>
        <v>0.9240138385574619</v>
      </c>
      <c r="F15" s="34" t="s">
        <v>97</v>
      </c>
      <c r="G15" s="33">
        <f aca="true" t="shared" si="3" ref="G15:G22">D15/C15</f>
        <v>1</v>
      </c>
      <c r="H15" s="31">
        <v>32220.9</v>
      </c>
      <c r="I15" s="33">
        <f t="shared" si="2"/>
        <v>1.0477485110595917</v>
      </c>
      <c r="J15" s="15"/>
    </row>
    <row r="16" spans="1:10" ht="13.5" customHeight="1" hidden="1">
      <c r="A16" s="30" t="s">
        <v>13</v>
      </c>
      <c r="B16" s="30"/>
      <c r="C16" s="31"/>
      <c r="D16" s="31"/>
      <c r="E16" s="26" t="e">
        <f t="shared" si="0"/>
        <v>#DIV/0!</v>
      </c>
      <c r="F16" s="35"/>
      <c r="G16" s="33" t="e">
        <f t="shared" si="3"/>
        <v>#DIV/0!</v>
      </c>
      <c r="H16" s="31"/>
      <c r="I16" s="33" t="e">
        <f aca="true" t="shared" si="4" ref="I16:I27">D16/H16</f>
        <v>#DIV/0!</v>
      </c>
      <c r="J16" s="15"/>
    </row>
    <row r="17" spans="1:10" ht="21" hidden="1">
      <c r="A17" s="30" t="s">
        <v>14</v>
      </c>
      <c r="B17" s="30"/>
      <c r="C17" s="31"/>
      <c r="D17" s="31"/>
      <c r="E17" s="26" t="e">
        <f t="shared" si="0"/>
        <v>#DIV/0!</v>
      </c>
      <c r="F17" s="35"/>
      <c r="G17" s="33" t="e">
        <f t="shared" si="3"/>
        <v>#DIV/0!</v>
      </c>
      <c r="H17" s="31"/>
      <c r="I17" s="33" t="e">
        <f t="shared" si="4"/>
        <v>#DIV/0!</v>
      </c>
      <c r="J17" s="15"/>
    </row>
    <row r="18" spans="1:10" s="4" customFormat="1" ht="21.75" customHeight="1">
      <c r="A18" s="28" t="s">
        <v>15</v>
      </c>
      <c r="B18" s="25">
        <f>SUM(B19:B21)</f>
        <v>3612.2</v>
      </c>
      <c r="C18" s="25">
        <f>SUM(C19:C21)</f>
        <v>4280.1</v>
      </c>
      <c r="D18" s="25">
        <f>SUM(D19:D21)</f>
        <v>4280.1</v>
      </c>
      <c r="E18" s="26">
        <f t="shared" si="0"/>
        <v>1.1849011682631085</v>
      </c>
      <c r="F18" s="35"/>
      <c r="G18" s="33">
        <f t="shared" si="3"/>
        <v>1</v>
      </c>
      <c r="H18" s="25">
        <f>SUM(H19:H21)</f>
        <v>3872.2000000000003</v>
      </c>
      <c r="I18" s="26">
        <f t="shared" si="4"/>
        <v>1.1053406332317546</v>
      </c>
      <c r="J18" s="27"/>
    </row>
    <row r="19" spans="1:10" ht="22.5" customHeight="1">
      <c r="A19" s="30" t="s">
        <v>77</v>
      </c>
      <c r="B19" s="31">
        <v>66.6</v>
      </c>
      <c r="C19" s="31">
        <v>243.3</v>
      </c>
      <c r="D19" s="31">
        <v>243.3</v>
      </c>
      <c r="E19" s="26">
        <f t="shared" si="0"/>
        <v>3.653153153153154</v>
      </c>
      <c r="F19" s="34" t="s">
        <v>103</v>
      </c>
      <c r="G19" s="33">
        <f t="shared" si="3"/>
        <v>1</v>
      </c>
      <c r="H19" s="31">
        <v>67.3</v>
      </c>
      <c r="I19" s="26">
        <f t="shared" si="4"/>
        <v>3.6151560178306097</v>
      </c>
      <c r="J19" s="15"/>
    </row>
    <row r="20" spans="1:10" ht="31.5" customHeight="1">
      <c r="A20" s="30" t="s">
        <v>76</v>
      </c>
      <c r="B20" s="31">
        <v>3485.6</v>
      </c>
      <c r="C20" s="31">
        <v>4036.8</v>
      </c>
      <c r="D20" s="31">
        <v>4036.8</v>
      </c>
      <c r="E20" s="26">
        <f t="shared" si="0"/>
        <v>1.1581363323387652</v>
      </c>
      <c r="F20" s="34" t="s">
        <v>107</v>
      </c>
      <c r="G20" s="33">
        <f t="shared" si="3"/>
        <v>1</v>
      </c>
      <c r="H20" s="31">
        <v>3779.9</v>
      </c>
      <c r="I20" s="26">
        <f t="shared" si="4"/>
        <v>1.0679647609725125</v>
      </c>
      <c r="J20" s="15"/>
    </row>
    <row r="21" spans="1:10" ht="33" customHeight="1">
      <c r="A21" s="30" t="s">
        <v>16</v>
      </c>
      <c r="B21" s="31">
        <v>60</v>
      </c>
      <c r="C21" s="31">
        <v>0</v>
      </c>
      <c r="D21" s="31">
        <v>0</v>
      </c>
      <c r="E21" s="26">
        <f t="shared" si="0"/>
        <v>0</v>
      </c>
      <c r="F21" s="34" t="s">
        <v>80</v>
      </c>
      <c r="G21" s="33">
        <v>0</v>
      </c>
      <c r="H21" s="31">
        <v>25</v>
      </c>
      <c r="I21" s="26">
        <f t="shared" si="4"/>
        <v>0</v>
      </c>
      <c r="J21" s="15"/>
    </row>
    <row r="22" spans="1:10" s="4" customFormat="1" ht="22.5" customHeight="1">
      <c r="A22" s="28" t="s">
        <v>17</v>
      </c>
      <c r="B22" s="25">
        <f>SUM(B28:B32)</f>
        <v>204418.9</v>
      </c>
      <c r="C22" s="25">
        <f>SUM(C28:C32)</f>
        <v>225775</v>
      </c>
      <c r="D22" s="25">
        <f>SUM(D28:D32)</f>
        <v>217861.5</v>
      </c>
      <c r="E22" s="26">
        <f t="shared" si="0"/>
        <v>1.065760064260203</v>
      </c>
      <c r="F22" s="35"/>
      <c r="G22" s="26">
        <f t="shared" si="3"/>
        <v>0.9649496179825047</v>
      </c>
      <c r="H22" s="29">
        <f>SUM(H23:H32)</f>
        <v>164974.8</v>
      </c>
      <c r="I22" s="26">
        <f t="shared" si="4"/>
        <v>1.320574415001564</v>
      </c>
      <c r="J22" s="27"/>
    </row>
    <row r="23" spans="1:10" ht="12.75" hidden="1">
      <c r="A23" s="30" t="s">
        <v>18</v>
      </c>
      <c r="B23" s="30"/>
      <c r="C23" s="31"/>
      <c r="D23" s="31"/>
      <c r="E23" s="26"/>
      <c r="F23" s="35"/>
      <c r="G23" s="33"/>
      <c r="H23" s="31"/>
      <c r="I23" s="33" t="e">
        <f t="shared" si="4"/>
        <v>#DIV/0!</v>
      </c>
      <c r="J23" s="15"/>
    </row>
    <row r="24" spans="1:10" ht="12.75" hidden="1">
      <c r="A24" s="30" t="s">
        <v>19</v>
      </c>
      <c r="B24" s="30"/>
      <c r="C24" s="31"/>
      <c r="D24" s="31"/>
      <c r="E24" s="26" t="e">
        <f aca="true" t="shared" si="5" ref="E24:E37">D24/B24</f>
        <v>#DIV/0!</v>
      </c>
      <c r="F24" s="35"/>
      <c r="G24" s="33" t="e">
        <f aca="true" t="shared" si="6" ref="G24:G59">D24/C24</f>
        <v>#DIV/0!</v>
      </c>
      <c r="H24" s="31"/>
      <c r="I24" s="33" t="e">
        <f t="shared" si="4"/>
        <v>#DIV/0!</v>
      </c>
      <c r="J24" s="15"/>
    </row>
    <row r="25" spans="1:10" ht="21" hidden="1">
      <c r="A25" s="30" t="s">
        <v>20</v>
      </c>
      <c r="B25" s="30"/>
      <c r="C25" s="31"/>
      <c r="D25" s="31"/>
      <c r="E25" s="26" t="e">
        <f t="shared" si="5"/>
        <v>#DIV/0!</v>
      </c>
      <c r="F25" s="35"/>
      <c r="G25" s="33" t="e">
        <f t="shared" si="6"/>
        <v>#DIV/0!</v>
      </c>
      <c r="H25" s="31"/>
      <c r="I25" s="33" t="e">
        <f t="shared" si="4"/>
        <v>#DIV/0!</v>
      </c>
      <c r="J25" s="15"/>
    </row>
    <row r="26" spans="1:10" ht="12.75" hidden="1">
      <c r="A26" s="30" t="s">
        <v>21</v>
      </c>
      <c r="B26" s="30"/>
      <c r="C26" s="31"/>
      <c r="D26" s="31"/>
      <c r="E26" s="26" t="e">
        <f t="shared" si="5"/>
        <v>#DIV/0!</v>
      </c>
      <c r="F26" s="35"/>
      <c r="G26" s="33" t="e">
        <f t="shared" si="6"/>
        <v>#DIV/0!</v>
      </c>
      <c r="H26" s="31"/>
      <c r="I26" s="33" t="e">
        <f t="shared" si="4"/>
        <v>#DIV/0!</v>
      </c>
      <c r="J26" s="15"/>
    </row>
    <row r="27" spans="1:10" ht="12.75" hidden="1">
      <c r="A27" s="30" t="s">
        <v>22</v>
      </c>
      <c r="B27" s="30"/>
      <c r="C27" s="31"/>
      <c r="D27" s="31"/>
      <c r="E27" s="26" t="e">
        <f t="shared" si="5"/>
        <v>#DIV/0!</v>
      </c>
      <c r="F27" s="35"/>
      <c r="G27" s="33" t="e">
        <f t="shared" si="6"/>
        <v>#DIV/0!</v>
      </c>
      <c r="H27" s="31"/>
      <c r="I27" s="33" t="e">
        <f t="shared" si="4"/>
        <v>#DIV/0!</v>
      </c>
      <c r="J27" s="15"/>
    </row>
    <row r="28" spans="1:10" ht="24" customHeight="1" hidden="1">
      <c r="A28" s="30" t="s">
        <v>18</v>
      </c>
      <c r="B28" s="20">
        <v>0</v>
      </c>
      <c r="C28" s="31">
        <v>0</v>
      </c>
      <c r="D28" s="31">
        <v>0</v>
      </c>
      <c r="E28" s="26">
        <v>0</v>
      </c>
      <c r="F28" s="35"/>
      <c r="G28" s="33">
        <v>0</v>
      </c>
      <c r="H28" s="31">
        <v>0</v>
      </c>
      <c r="I28" s="26">
        <v>0</v>
      </c>
      <c r="J28" s="15"/>
    </row>
    <row r="29" spans="1:10" ht="18" customHeight="1">
      <c r="A29" s="30" t="s">
        <v>23</v>
      </c>
      <c r="B29" s="31">
        <v>8583</v>
      </c>
      <c r="C29" s="31">
        <v>8836.7</v>
      </c>
      <c r="D29" s="31">
        <v>8836.7</v>
      </c>
      <c r="E29" s="26">
        <f t="shared" si="5"/>
        <v>1.0295584294535711</v>
      </c>
      <c r="F29" s="34"/>
      <c r="G29" s="33">
        <f t="shared" si="6"/>
        <v>1</v>
      </c>
      <c r="H29" s="31">
        <v>8241.7</v>
      </c>
      <c r="I29" s="33">
        <f>D29/H29</f>
        <v>1.0721938435031608</v>
      </c>
      <c r="J29" s="15"/>
    </row>
    <row r="30" spans="1:10" ht="45" customHeight="1">
      <c r="A30" s="30" t="s">
        <v>24</v>
      </c>
      <c r="B30" s="31">
        <v>158949.3</v>
      </c>
      <c r="C30" s="31">
        <v>165172.4</v>
      </c>
      <c r="D30" s="31">
        <v>165172.4</v>
      </c>
      <c r="E30" s="26">
        <f t="shared" si="5"/>
        <v>1.0391514778611797</v>
      </c>
      <c r="F30" s="34" t="s">
        <v>93</v>
      </c>
      <c r="G30" s="33">
        <f t="shared" si="6"/>
        <v>1</v>
      </c>
      <c r="H30" s="31">
        <v>116795.5</v>
      </c>
      <c r="I30" s="33">
        <f>D30/H30</f>
        <v>1.4142017457864386</v>
      </c>
      <c r="J30" s="15"/>
    </row>
    <row r="31" spans="1:10" ht="12.75" hidden="1">
      <c r="A31" s="30" t="s">
        <v>25</v>
      </c>
      <c r="B31" s="31"/>
      <c r="C31" s="31"/>
      <c r="D31" s="31"/>
      <c r="E31" s="26" t="e">
        <f t="shared" si="5"/>
        <v>#DIV/0!</v>
      </c>
      <c r="F31" s="35"/>
      <c r="G31" s="33" t="e">
        <f t="shared" si="6"/>
        <v>#DIV/0!</v>
      </c>
      <c r="H31" s="31"/>
      <c r="I31" s="33"/>
      <c r="J31" s="15"/>
    </row>
    <row r="32" spans="1:10" ht="134.25" customHeight="1">
      <c r="A32" s="30" t="s">
        <v>26</v>
      </c>
      <c r="B32" s="31">
        <v>36886.6</v>
      </c>
      <c r="C32" s="31">
        <v>51765.9</v>
      </c>
      <c r="D32" s="31">
        <v>43852.4</v>
      </c>
      <c r="E32" s="26">
        <f t="shared" si="5"/>
        <v>1.1888436451177393</v>
      </c>
      <c r="F32" s="32" t="s">
        <v>94</v>
      </c>
      <c r="G32" s="33">
        <f t="shared" si="6"/>
        <v>0.8471290946356579</v>
      </c>
      <c r="H32" s="31">
        <v>39937.6</v>
      </c>
      <c r="I32" s="33">
        <f aca="true" t="shared" si="7" ref="I32:I39">D32/H32</f>
        <v>1.098022915748568</v>
      </c>
      <c r="J32" s="15"/>
    </row>
    <row r="33" spans="1:10" s="4" customFormat="1" ht="26.25" customHeight="1">
      <c r="A33" s="28" t="s">
        <v>27</v>
      </c>
      <c r="B33" s="25">
        <f>SUM(B34:B36)</f>
        <v>91087.20000000001</v>
      </c>
      <c r="C33" s="25">
        <f>SUM(C34:C36)</f>
        <v>141729.2</v>
      </c>
      <c r="D33" s="29">
        <f>SUM(D34:D36)</f>
        <v>69539</v>
      </c>
      <c r="E33" s="26">
        <f t="shared" si="5"/>
        <v>0.763433281514856</v>
      </c>
      <c r="F33" s="36"/>
      <c r="G33" s="26">
        <f t="shared" si="6"/>
        <v>0.49064695207480175</v>
      </c>
      <c r="H33" s="25">
        <f>SUM(H34:H36)</f>
        <v>80717.8</v>
      </c>
      <c r="I33" s="26">
        <f t="shared" si="7"/>
        <v>0.861507622853943</v>
      </c>
      <c r="J33" s="27"/>
    </row>
    <row r="34" spans="1:10" ht="42" customHeight="1">
      <c r="A34" s="30" t="s">
        <v>28</v>
      </c>
      <c r="B34" s="31">
        <v>26666.9</v>
      </c>
      <c r="C34" s="31">
        <v>98473.5</v>
      </c>
      <c r="D34" s="31">
        <v>27235.8</v>
      </c>
      <c r="E34" s="37">
        <f t="shared" si="5"/>
        <v>1.0213335633313207</v>
      </c>
      <c r="F34" s="34" t="s">
        <v>91</v>
      </c>
      <c r="G34" s="38">
        <f t="shared" si="6"/>
        <v>0.2765799936023397</v>
      </c>
      <c r="H34" s="31">
        <v>38919.7</v>
      </c>
      <c r="I34" s="33">
        <f t="shared" si="7"/>
        <v>0.6997947055090353</v>
      </c>
      <c r="J34" s="15"/>
    </row>
    <row r="35" spans="1:10" ht="150.75" customHeight="1">
      <c r="A35" s="30" t="s">
        <v>29</v>
      </c>
      <c r="B35" s="31">
        <v>58898.3</v>
      </c>
      <c r="C35" s="31">
        <v>35764</v>
      </c>
      <c r="D35" s="31">
        <v>34811.5</v>
      </c>
      <c r="E35" s="37">
        <f t="shared" si="5"/>
        <v>0.591044223687271</v>
      </c>
      <c r="F35" s="34" t="s">
        <v>92</v>
      </c>
      <c r="G35" s="38">
        <f t="shared" si="6"/>
        <v>0.9733670730343362</v>
      </c>
      <c r="H35" s="31">
        <v>37144.5</v>
      </c>
      <c r="I35" s="33">
        <f t="shared" si="7"/>
        <v>0.9371912396182477</v>
      </c>
      <c r="J35" s="15"/>
    </row>
    <row r="36" spans="1:10" ht="31.5">
      <c r="A36" s="30" t="s">
        <v>30</v>
      </c>
      <c r="B36" s="31">
        <v>5522</v>
      </c>
      <c r="C36" s="31">
        <v>7491.7</v>
      </c>
      <c r="D36" s="31">
        <v>7491.7</v>
      </c>
      <c r="E36" s="37">
        <f t="shared" si="5"/>
        <v>1.356700470843897</v>
      </c>
      <c r="F36" s="34" t="s">
        <v>108</v>
      </c>
      <c r="G36" s="38">
        <f t="shared" si="6"/>
        <v>1</v>
      </c>
      <c r="H36" s="31">
        <v>4653.6</v>
      </c>
      <c r="I36" s="33">
        <f t="shared" si="7"/>
        <v>1.609871927110194</v>
      </c>
      <c r="J36" s="15"/>
    </row>
    <row r="37" spans="1:10" ht="21" hidden="1">
      <c r="A37" s="30" t="s">
        <v>31</v>
      </c>
      <c r="B37" s="30"/>
      <c r="C37" s="31"/>
      <c r="D37" s="31"/>
      <c r="E37" s="37" t="e">
        <f t="shared" si="5"/>
        <v>#DIV/0!</v>
      </c>
      <c r="F37" s="39"/>
      <c r="G37" s="33" t="e">
        <f t="shared" si="6"/>
        <v>#DIV/0!</v>
      </c>
      <c r="H37" s="31"/>
      <c r="I37" s="33" t="e">
        <f t="shared" si="7"/>
        <v>#DIV/0!</v>
      </c>
      <c r="J37" s="15"/>
    </row>
    <row r="38" spans="1:10" s="4" customFormat="1" ht="15" customHeight="1">
      <c r="A38" s="28" t="s">
        <v>32</v>
      </c>
      <c r="B38" s="25">
        <f>SUM(B41)</f>
        <v>710</v>
      </c>
      <c r="C38" s="25">
        <f>SUM(C41)</f>
        <v>1934.9</v>
      </c>
      <c r="D38" s="25">
        <f>SUM(D41)</f>
        <v>1699.8</v>
      </c>
      <c r="E38" s="26">
        <f aca="true" t="shared" si="8" ref="E38:E62">D38/B38</f>
        <v>2.3940845070422534</v>
      </c>
      <c r="F38" s="71" t="s">
        <v>78</v>
      </c>
      <c r="G38" s="33">
        <f t="shared" si="6"/>
        <v>0.878495012662153</v>
      </c>
      <c r="H38" s="25">
        <f>SUM(H41)</f>
        <v>1963.7</v>
      </c>
      <c r="I38" s="26">
        <f t="shared" si="7"/>
        <v>0.8656108366858482</v>
      </c>
      <c r="J38" s="27"/>
    </row>
    <row r="39" spans="1:10" ht="20.25" customHeight="1" hidden="1">
      <c r="A39" s="30" t="s">
        <v>33</v>
      </c>
      <c r="B39" s="30"/>
      <c r="C39" s="31"/>
      <c r="D39" s="31"/>
      <c r="E39" s="26" t="e">
        <f t="shared" si="8"/>
        <v>#DIV/0!</v>
      </c>
      <c r="F39" s="73"/>
      <c r="G39" s="33" t="e">
        <f t="shared" si="6"/>
        <v>#DIV/0!</v>
      </c>
      <c r="H39" s="31"/>
      <c r="I39" s="33" t="e">
        <f t="shared" si="7"/>
        <v>#DIV/0!</v>
      </c>
      <c r="J39" s="15"/>
    </row>
    <row r="40" spans="1:10" ht="20.25" customHeight="1" hidden="1">
      <c r="A40" s="30" t="s">
        <v>34</v>
      </c>
      <c r="B40" s="30"/>
      <c r="C40" s="31"/>
      <c r="D40" s="31"/>
      <c r="E40" s="26" t="e">
        <f t="shared" si="8"/>
        <v>#DIV/0!</v>
      </c>
      <c r="F40" s="73"/>
      <c r="G40" s="33" t="e">
        <f t="shared" si="6"/>
        <v>#DIV/0!</v>
      </c>
      <c r="H40" s="31"/>
      <c r="I40" s="33"/>
      <c r="J40" s="15"/>
    </row>
    <row r="41" spans="1:10" ht="28.5" customHeight="1">
      <c r="A41" s="30" t="s">
        <v>35</v>
      </c>
      <c r="B41" s="31">
        <v>710</v>
      </c>
      <c r="C41" s="31">
        <v>1934.9</v>
      </c>
      <c r="D41" s="31">
        <v>1699.8</v>
      </c>
      <c r="E41" s="26">
        <f t="shared" si="8"/>
        <v>2.3940845070422534</v>
      </c>
      <c r="F41" s="74"/>
      <c r="G41" s="33">
        <f t="shared" si="6"/>
        <v>0.878495012662153</v>
      </c>
      <c r="H41" s="31">
        <v>1963.7</v>
      </c>
      <c r="I41" s="33">
        <f aca="true" t="shared" si="9" ref="I41:I66">D41/H41</f>
        <v>0.8656108366858482</v>
      </c>
      <c r="J41" s="15"/>
    </row>
    <row r="42" spans="1:10" s="4" customFormat="1" ht="12.75">
      <c r="A42" s="28" t="s">
        <v>36</v>
      </c>
      <c r="B42" s="25">
        <f>SUM(B43:B48)</f>
        <v>666247.4</v>
      </c>
      <c r="C42" s="25">
        <f>SUM(C43:C48)</f>
        <v>721045.2000000001</v>
      </c>
      <c r="D42" s="25">
        <f>SUM(D43:D48)</f>
        <v>721045.1000000001</v>
      </c>
      <c r="E42" s="26">
        <f t="shared" si="8"/>
        <v>1.0822482759407392</v>
      </c>
      <c r="F42" s="35"/>
      <c r="G42" s="33">
        <f t="shared" si="6"/>
        <v>0.9999998613124392</v>
      </c>
      <c r="H42" s="25">
        <f>SUM(H43:H48)</f>
        <v>586055.5</v>
      </c>
      <c r="I42" s="26">
        <f t="shared" si="9"/>
        <v>1.230335864094783</v>
      </c>
      <c r="J42" s="27"/>
    </row>
    <row r="43" spans="1:10" ht="17.25" customHeight="1">
      <c r="A43" s="30" t="s">
        <v>37</v>
      </c>
      <c r="B43" s="31">
        <v>176554.5</v>
      </c>
      <c r="C43" s="31">
        <v>221646.8</v>
      </c>
      <c r="D43" s="31">
        <v>221646.9</v>
      </c>
      <c r="E43" s="26">
        <f t="shared" si="8"/>
        <v>1.2554021562746913</v>
      </c>
      <c r="F43" s="40" t="s">
        <v>104</v>
      </c>
      <c r="G43" s="33">
        <f t="shared" si="6"/>
        <v>1.0000004511682552</v>
      </c>
      <c r="H43" s="31">
        <v>176514.2</v>
      </c>
      <c r="I43" s="33">
        <f t="shared" si="9"/>
        <v>1.2556887774468002</v>
      </c>
      <c r="J43" s="15"/>
    </row>
    <row r="44" spans="1:10" ht="17.25" customHeight="1">
      <c r="A44" s="30" t="s">
        <v>38</v>
      </c>
      <c r="B44" s="31">
        <v>380640.6</v>
      </c>
      <c r="C44" s="31">
        <v>385063.8</v>
      </c>
      <c r="D44" s="31">
        <v>385063.7</v>
      </c>
      <c r="E44" s="37">
        <f t="shared" si="8"/>
        <v>1.0116201477193973</v>
      </c>
      <c r="F44" s="48"/>
      <c r="G44" s="38">
        <f t="shared" si="6"/>
        <v>0.9999997403027758</v>
      </c>
      <c r="H44" s="31">
        <v>307836.5</v>
      </c>
      <c r="I44" s="33">
        <f t="shared" si="9"/>
        <v>1.2508708356546414</v>
      </c>
      <c r="J44" s="15"/>
    </row>
    <row r="45" spans="1:10" ht="18" customHeight="1">
      <c r="A45" s="30" t="s">
        <v>39</v>
      </c>
      <c r="B45" s="31">
        <v>41615.3</v>
      </c>
      <c r="C45" s="31">
        <v>42652.3</v>
      </c>
      <c r="D45" s="31">
        <v>42652.3</v>
      </c>
      <c r="E45" s="26">
        <f t="shared" si="8"/>
        <v>1.0249187197977667</v>
      </c>
      <c r="F45" s="41"/>
      <c r="G45" s="33">
        <f t="shared" si="6"/>
        <v>1</v>
      </c>
      <c r="H45" s="31">
        <v>39057.4</v>
      </c>
      <c r="I45" s="33">
        <f t="shared" si="9"/>
        <v>1.0920414569326171</v>
      </c>
      <c r="J45" s="15"/>
    </row>
    <row r="46" spans="1:10" ht="31.5" hidden="1">
      <c r="A46" s="30" t="s">
        <v>40</v>
      </c>
      <c r="B46" s="31"/>
      <c r="C46" s="31"/>
      <c r="D46" s="31"/>
      <c r="E46" s="26" t="e">
        <f t="shared" si="8"/>
        <v>#DIV/0!</v>
      </c>
      <c r="F46" s="35"/>
      <c r="G46" s="33" t="e">
        <f t="shared" si="6"/>
        <v>#DIV/0!</v>
      </c>
      <c r="H46" s="31"/>
      <c r="I46" s="33" t="e">
        <f t="shared" si="9"/>
        <v>#DIV/0!</v>
      </c>
      <c r="J46" s="15"/>
    </row>
    <row r="47" spans="1:10" ht="23.25" customHeight="1">
      <c r="A47" s="30" t="s">
        <v>41</v>
      </c>
      <c r="B47" s="31">
        <v>2461.6</v>
      </c>
      <c r="C47" s="31">
        <v>2623.4</v>
      </c>
      <c r="D47" s="31">
        <v>2623.4</v>
      </c>
      <c r="E47" s="26">
        <f t="shared" si="8"/>
        <v>1.065729606759831</v>
      </c>
      <c r="F47" s="34" t="s">
        <v>79</v>
      </c>
      <c r="G47" s="33">
        <f t="shared" si="6"/>
        <v>1</v>
      </c>
      <c r="H47" s="31">
        <v>2258.8</v>
      </c>
      <c r="I47" s="33">
        <f t="shared" si="9"/>
        <v>1.1614131397202054</v>
      </c>
      <c r="J47" s="15"/>
    </row>
    <row r="48" spans="1:10" ht="22.5" customHeight="1">
      <c r="A48" s="30" t="s">
        <v>42</v>
      </c>
      <c r="B48" s="31">
        <v>64975.4</v>
      </c>
      <c r="C48" s="31">
        <v>69058.9</v>
      </c>
      <c r="D48" s="31">
        <v>69058.8</v>
      </c>
      <c r="E48" s="26">
        <f t="shared" si="8"/>
        <v>1.062845322999166</v>
      </c>
      <c r="F48" s="40" t="s">
        <v>106</v>
      </c>
      <c r="G48" s="33">
        <f t="shared" si="6"/>
        <v>0.9999985519607177</v>
      </c>
      <c r="H48" s="31">
        <v>60388.6</v>
      </c>
      <c r="I48" s="33">
        <f t="shared" si="9"/>
        <v>1.1435734559171764</v>
      </c>
      <c r="J48" s="15"/>
    </row>
    <row r="49" spans="1:10" s="4" customFormat="1" ht="18" customHeight="1">
      <c r="A49" s="42" t="s">
        <v>43</v>
      </c>
      <c r="B49" s="43">
        <f>B50</f>
        <v>167934.3</v>
      </c>
      <c r="C49" s="43">
        <f>C50</f>
        <v>189304</v>
      </c>
      <c r="D49" s="43">
        <f>D50</f>
        <v>126486.2</v>
      </c>
      <c r="E49" s="44">
        <f t="shared" si="8"/>
        <v>0.7531885981601139</v>
      </c>
      <c r="F49" s="45"/>
      <c r="G49" s="46">
        <f t="shared" si="6"/>
        <v>0.6681644339263829</v>
      </c>
      <c r="H49" s="43">
        <f>H50</f>
        <v>98707.7</v>
      </c>
      <c r="I49" s="47">
        <f t="shared" si="9"/>
        <v>1.2814218141036617</v>
      </c>
      <c r="J49" s="27"/>
    </row>
    <row r="50" spans="1:10" ht="56.25" customHeight="1">
      <c r="A50" s="30" t="s">
        <v>44</v>
      </c>
      <c r="B50" s="31">
        <v>167934.3</v>
      </c>
      <c r="C50" s="31">
        <v>189304</v>
      </c>
      <c r="D50" s="31">
        <v>126486.2</v>
      </c>
      <c r="E50" s="37">
        <f t="shared" si="8"/>
        <v>0.7531885981601139</v>
      </c>
      <c r="F50" s="48" t="s">
        <v>102</v>
      </c>
      <c r="G50" s="38">
        <f t="shared" si="6"/>
        <v>0.6681644339263829</v>
      </c>
      <c r="H50" s="31">
        <v>98707.7</v>
      </c>
      <c r="I50" s="33">
        <f t="shared" si="9"/>
        <v>1.2814218141036617</v>
      </c>
      <c r="J50" s="49" t="s">
        <v>90</v>
      </c>
    </row>
    <row r="51" spans="1:10" ht="24.75" customHeight="1" hidden="1">
      <c r="A51" s="30" t="s">
        <v>45</v>
      </c>
      <c r="B51" s="31">
        <v>0</v>
      </c>
      <c r="C51" s="31">
        <v>0</v>
      </c>
      <c r="D51" s="31">
        <v>0</v>
      </c>
      <c r="E51" s="37">
        <v>0</v>
      </c>
      <c r="F51" s="50"/>
      <c r="G51" s="38">
        <v>0</v>
      </c>
      <c r="H51" s="31">
        <v>0</v>
      </c>
      <c r="I51" s="33" t="e">
        <f t="shared" si="9"/>
        <v>#DIV/0!</v>
      </c>
      <c r="J51" s="15"/>
    </row>
    <row r="52" spans="1:10" s="4" customFormat="1" ht="12.75">
      <c r="A52" s="28" t="s">
        <v>46</v>
      </c>
      <c r="B52" s="25">
        <f>SUM(B59:B60)</f>
        <v>834</v>
      </c>
      <c r="C52" s="25">
        <f>SUM(C59:C60)</f>
        <v>726</v>
      </c>
      <c r="D52" s="25">
        <f>SUM(D59:D60)</f>
        <v>500.2</v>
      </c>
      <c r="E52" s="26">
        <f t="shared" si="8"/>
        <v>0.5997601918465227</v>
      </c>
      <c r="F52" s="39"/>
      <c r="G52" s="33">
        <f t="shared" si="6"/>
        <v>0.6889807162534435</v>
      </c>
      <c r="H52" s="25">
        <f>SUM(H59:H60)</f>
        <v>1026.3</v>
      </c>
      <c r="I52" s="26">
        <f t="shared" si="9"/>
        <v>0.4873818571567768</v>
      </c>
      <c r="J52" s="27"/>
    </row>
    <row r="53" spans="1:10" ht="12.75" hidden="1">
      <c r="A53" s="30" t="s">
        <v>47</v>
      </c>
      <c r="B53" s="30"/>
      <c r="C53" s="31"/>
      <c r="D53" s="31"/>
      <c r="E53" s="26" t="e">
        <f t="shared" si="8"/>
        <v>#DIV/0!</v>
      </c>
      <c r="F53" s="35"/>
      <c r="G53" s="33" t="e">
        <f t="shared" si="6"/>
        <v>#DIV/0!</v>
      </c>
      <c r="H53" s="31"/>
      <c r="I53" s="33" t="e">
        <f t="shared" si="9"/>
        <v>#DIV/0!</v>
      </c>
      <c r="J53" s="15"/>
    </row>
    <row r="54" spans="1:10" ht="12.75" hidden="1">
      <c r="A54" s="30" t="s">
        <v>48</v>
      </c>
      <c r="B54" s="30"/>
      <c r="C54" s="31"/>
      <c r="D54" s="31"/>
      <c r="E54" s="26" t="e">
        <f t="shared" si="8"/>
        <v>#DIV/0!</v>
      </c>
      <c r="F54" s="35"/>
      <c r="G54" s="33" t="e">
        <f t="shared" si="6"/>
        <v>#DIV/0!</v>
      </c>
      <c r="H54" s="31"/>
      <c r="I54" s="33" t="e">
        <f t="shared" si="9"/>
        <v>#DIV/0!</v>
      </c>
      <c r="J54" s="15"/>
    </row>
    <row r="55" spans="1:10" ht="21" hidden="1">
      <c r="A55" s="30" t="s">
        <v>49</v>
      </c>
      <c r="B55" s="30"/>
      <c r="C55" s="31"/>
      <c r="D55" s="31"/>
      <c r="E55" s="26" t="e">
        <f t="shared" si="8"/>
        <v>#DIV/0!</v>
      </c>
      <c r="F55" s="35"/>
      <c r="G55" s="33" t="e">
        <f t="shared" si="6"/>
        <v>#DIV/0!</v>
      </c>
      <c r="H55" s="31"/>
      <c r="I55" s="33" t="e">
        <f t="shared" si="9"/>
        <v>#DIV/0!</v>
      </c>
      <c r="J55" s="15"/>
    </row>
    <row r="56" spans="1:10" ht="12.75" hidden="1">
      <c r="A56" s="30" t="s">
        <v>50</v>
      </c>
      <c r="B56" s="30"/>
      <c r="C56" s="31"/>
      <c r="D56" s="31"/>
      <c r="E56" s="26" t="e">
        <f t="shared" si="8"/>
        <v>#DIV/0!</v>
      </c>
      <c r="F56" s="35"/>
      <c r="G56" s="33" t="e">
        <f t="shared" si="6"/>
        <v>#DIV/0!</v>
      </c>
      <c r="H56" s="31"/>
      <c r="I56" s="33" t="e">
        <f t="shared" si="9"/>
        <v>#DIV/0!</v>
      </c>
      <c r="J56" s="15"/>
    </row>
    <row r="57" spans="1:10" ht="12.75" hidden="1">
      <c r="A57" s="30" t="s">
        <v>51</v>
      </c>
      <c r="B57" s="30"/>
      <c r="C57" s="31"/>
      <c r="D57" s="31"/>
      <c r="E57" s="26" t="e">
        <f t="shared" si="8"/>
        <v>#DIV/0!</v>
      </c>
      <c r="F57" s="35"/>
      <c r="G57" s="33" t="e">
        <f t="shared" si="6"/>
        <v>#DIV/0!</v>
      </c>
      <c r="H57" s="31"/>
      <c r="I57" s="33" t="e">
        <f t="shared" si="9"/>
        <v>#DIV/0!</v>
      </c>
      <c r="J57" s="15"/>
    </row>
    <row r="58" spans="1:10" ht="31.5" hidden="1">
      <c r="A58" s="30" t="s">
        <v>52</v>
      </c>
      <c r="B58" s="30"/>
      <c r="C58" s="31"/>
      <c r="D58" s="31"/>
      <c r="E58" s="26" t="e">
        <f t="shared" si="8"/>
        <v>#DIV/0!</v>
      </c>
      <c r="F58" s="35"/>
      <c r="G58" s="33" t="e">
        <f t="shared" si="6"/>
        <v>#DIV/0!</v>
      </c>
      <c r="H58" s="31"/>
      <c r="I58" s="33" t="e">
        <f t="shared" si="9"/>
        <v>#DIV/0!</v>
      </c>
      <c r="J58" s="15"/>
    </row>
    <row r="59" spans="1:10" ht="87" customHeight="1">
      <c r="A59" s="30" t="s">
        <v>53</v>
      </c>
      <c r="B59" s="31">
        <v>386</v>
      </c>
      <c r="C59" s="31">
        <v>386</v>
      </c>
      <c r="D59" s="31">
        <v>160.2</v>
      </c>
      <c r="E59" s="26">
        <f t="shared" si="8"/>
        <v>0.4150259067357513</v>
      </c>
      <c r="F59" s="34" t="s">
        <v>99</v>
      </c>
      <c r="G59" s="33">
        <f t="shared" si="6"/>
        <v>0.4150259067357513</v>
      </c>
      <c r="H59" s="31">
        <v>761.8</v>
      </c>
      <c r="I59" s="33">
        <f t="shared" si="9"/>
        <v>0.21029141506957205</v>
      </c>
      <c r="J59" s="15"/>
    </row>
    <row r="60" spans="1:10" ht="13.5" customHeight="1">
      <c r="A60" s="30" t="s">
        <v>54</v>
      </c>
      <c r="B60" s="31">
        <v>448</v>
      </c>
      <c r="C60" s="31">
        <v>340</v>
      </c>
      <c r="D60" s="31">
        <v>340</v>
      </c>
      <c r="E60" s="26">
        <f t="shared" si="8"/>
        <v>0.7589285714285714</v>
      </c>
      <c r="F60" s="34" t="s">
        <v>73</v>
      </c>
      <c r="G60" s="33">
        <f>D60/C60</f>
        <v>1</v>
      </c>
      <c r="H60" s="31">
        <v>264.5</v>
      </c>
      <c r="I60" s="33">
        <f t="shared" si="9"/>
        <v>1.285444234404537</v>
      </c>
      <c r="J60" s="15"/>
    </row>
    <row r="61" spans="1:10" s="4" customFormat="1" ht="12.75">
      <c r="A61" s="28" t="s">
        <v>55</v>
      </c>
      <c r="B61" s="25">
        <f>SUM(B62:B66)</f>
        <v>20581</v>
      </c>
      <c r="C61" s="25">
        <f>SUM(C62:C66)</f>
        <v>33270.6</v>
      </c>
      <c r="D61" s="25">
        <f>SUM(D62:D66)</f>
        <v>33091.8</v>
      </c>
      <c r="E61" s="26">
        <f t="shared" si="8"/>
        <v>1.6078810553423062</v>
      </c>
      <c r="F61" s="35"/>
      <c r="G61" s="33">
        <f>D61/C61</f>
        <v>0.9946258859172965</v>
      </c>
      <c r="H61" s="25">
        <f>SUM(H62:H66)</f>
        <v>25919.8</v>
      </c>
      <c r="I61" s="26">
        <f t="shared" si="9"/>
        <v>1.2766996658924838</v>
      </c>
      <c r="J61" s="27"/>
    </row>
    <row r="62" spans="1:10" ht="18" customHeight="1">
      <c r="A62" s="30" t="s">
        <v>56</v>
      </c>
      <c r="B62" s="31">
        <v>7100</v>
      </c>
      <c r="C62" s="31">
        <v>7715.8</v>
      </c>
      <c r="D62" s="31">
        <v>7715.8</v>
      </c>
      <c r="E62" s="26">
        <f t="shared" si="8"/>
        <v>1.0867323943661973</v>
      </c>
      <c r="F62" s="34" t="s">
        <v>73</v>
      </c>
      <c r="G62" s="33">
        <f>D62/C62</f>
        <v>1</v>
      </c>
      <c r="H62" s="31">
        <v>7179.5</v>
      </c>
      <c r="I62" s="33">
        <f t="shared" si="9"/>
        <v>1.074698795180723</v>
      </c>
      <c r="J62" s="15"/>
    </row>
    <row r="63" spans="1:10" ht="14.25" customHeight="1" hidden="1">
      <c r="A63" s="30" t="s">
        <v>57</v>
      </c>
      <c r="B63" s="31"/>
      <c r="C63" s="31"/>
      <c r="D63" s="31"/>
      <c r="E63" s="26"/>
      <c r="F63" s="35" t="s">
        <v>73</v>
      </c>
      <c r="G63" s="33"/>
      <c r="H63" s="31"/>
      <c r="I63" s="33" t="e">
        <f t="shared" si="9"/>
        <v>#DIV/0!</v>
      </c>
      <c r="J63" s="15"/>
    </row>
    <row r="64" spans="1:10" ht="53.25" customHeight="1">
      <c r="A64" s="30" t="s">
        <v>58</v>
      </c>
      <c r="B64" s="31">
        <v>5228</v>
      </c>
      <c r="C64" s="31">
        <v>5781.8</v>
      </c>
      <c r="D64" s="31">
        <v>5659.1</v>
      </c>
      <c r="E64" s="37">
        <f aca="true" t="shared" si="10" ref="E64:E78">D64/B64</f>
        <v>1.0824598316755931</v>
      </c>
      <c r="F64" s="34" t="s">
        <v>101</v>
      </c>
      <c r="G64" s="38">
        <f aca="true" t="shared" si="11" ref="G64:G78">D64/C64</f>
        <v>0.9787782351516829</v>
      </c>
      <c r="H64" s="31">
        <v>11348.7</v>
      </c>
      <c r="I64" s="33">
        <f t="shared" si="9"/>
        <v>0.4986562337536458</v>
      </c>
      <c r="J64" s="15"/>
    </row>
    <row r="65" spans="1:10" ht="12.75">
      <c r="A65" s="30" t="s">
        <v>59</v>
      </c>
      <c r="B65" s="31">
        <v>7453</v>
      </c>
      <c r="C65" s="31">
        <v>4600</v>
      </c>
      <c r="D65" s="31">
        <v>4543.9</v>
      </c>
      <c r="E65" s="37">
        <f t="shared" si="10"/>
        <v>0.6096739567959211</v>
      </c>
      <c r="F65" s="34" t="s">
        <v>73</v>
      </c>
      <c r="G65" s="38">
        <f t="shared" si="11"/>
        <v>0.9878043478260868</v>
      </c>
      <c r="H65" s="31">
        <v>6453</v>
      </c>
      <c r="I65" s="33">
        <f t="shared" si="9"/>
        <v>0.7041531070819773</v>
      </c>
      <c r="J65" s="15"/>
    </row>
    <row r="66" spans="1:10" ht="114.75" customHeight="1">
      <c r="A66" s="30" t="s">
        <v>60</v>
      </c>
      <c r="B66" s="31">
        <v>800</v>
      </c>
      <c r="C66" s="31">
        <v>15173</v>
      </c>
      <c r="D66" s="31">
        <v>15173</v>
      </c>
      <c r="E66" s="37">
        <f t="shared" si="10"/>
        <v>18.96625</v>
      </c>
      <c r="F66" s="34" t="s">
        <v>100</v>
      </c>
      <c r="G66" s="38">
        <f t="shared" si="11"/>
        <v>1</v>
      </c>
      <c r="H66" s="31">
        <v>938.6</v>
      </c>
      <c r="I66" s="33">
        <f t="shared" si="9"/>
        <v>16.165565736202854</v>
      </c>
      <c r="J66" s="15"/>
    </row>
    <row r="67" spans="1:10" s="4" customFormat="1" ht="12.75">
      <c r="A67" s="28" t="s">
        <v>61</v>
      </c>
      <c r="B67" s="25">
        <f>SUM(B68:B69)</f>
        <v>64598.7</v>
      </c>
      <c r="C67" s="25">
        <f>SUM(C68:C69)</f>
        <v>68670.1</v>
      </c>
      <c r="D67" s="25">
        <f>SUM(D68:D69)</f>
        <v>67883</v>
      </c>
      <c r="E67" s="26">
        <f t="shared" si="10"/>
        <v>1.0508415804033209</v>
      </c>
      <c r="F67" s="39"/>
      <c r="G67" s="33">
        <f t="shared" si="11"/>
        <v>0.9885379517431895</v>
      </c>
      <c r="H67" s="25">
        <f>SUM(H68:H69)</f>
        <v>42046.3</v>
      </c>
      <c r="I67" s="26">
        <f aca="true" t="shared" si="12" ref="I67:I80">D67/H67</f>
        <v>1.6144821304133776</v>
      </c>
      <c r="J67" s="27"/>
    </row>
    <row r="68" spans="1:10" ht="15.75" customHeight="1">
      <c r="A68" s="30" t="s">
        <v>62</v>
      </c>
      <c r="B68" s="31">
        <v>63836.7</v>
      </c>
      <c r="C68" s="31">
        <v>65141.3</v>
      </c>
      <c r="D68" s="31">
        <v>64354.2</v>
      </c>
      <c r="E68" s="26">
        <f t="shared" si="10"/>
        <v>1.0081066220528316</v>
      </c>
      <c r="F68" s="34"/>
      <c r="G68" s="33">
        <f>D68/C68</f>
        <v>0.9879170357361612</v>
      </c>
      <c r="H68" s="31">
        <v>41276.3</v>
      </c>
      <c r="I68" s="33">
        <f t="shared" si="12"/>
        <v>1.5591077688649417</v>
      </c>
      <c r="J68" s="15"/>
    </row>
    <row r="69" spans="1:10" ht="36.75" customHeight="1">
      <c r="A69" s="30" t="s">
        <v>63</v>
      </c>
      <c r="B69" s="31">
        <v>762</v>
      </c>
      <c r="C69" s="31">
        <v>3528.8</v>
      </c>
      <c r="D69" s="31">
        <v>3528.8</v>
      </c>
      <c r="E69" s="26">
        <f t="shared" si="10"/>
        <v>4.630971128608924</v>
      </c>
      <c r="F69" s="34" t="s">
        <v>105</v>
      </c>
      <c r="G69" s="33">
        <f t="shared" si="11"/>
        <v>1</v>
      </c>
      <c r="H69" s="31">
        <v>770</v>
      </c>
      <c r="I69" s="33">
        <f t="shared" si="12"/>
        <v>4.582857142857143</v>
      </c>
      <c r="J69" s="15"/>
    </row>
    <row r="70" spans="1:10" ht="12.75" hidden="1">
      <c r="A70" s="30" t="s">
        <v>64</v>
      </c>
      <c r="B70" s="30"/>
      <c r="C70" s="31"/>
      <c r="D70" s="31"/>
      <c r="E70" s="26" t="e">
        <f t="shared" si="10"/>
        <v>#DIV/0!</v>
      </c>
      <c r="F70" s="35"/>
      <c r="G70" s="33" t="e">
        <f t="shared" si="11"/>
        <v>#DIV/0!</v>
      </c>
      <c r="H70" s="31"/>
      <c r="I70" s="33" t="e">
        <f t="shared" si="12"/>
        <v>#DIV/0!</v>
      </c>
      <c r="J70" s="15"/>
    </row>
    <row r="71" spans="1:10" ht="0.75" customHeight="1">
      <c r="A71" s="30" t="s">
        <v>65</v>
      </c>
      <c r="B71" s="30"/>
      <c r="C71" s="31"/>
      <c r="D71" s="31"/>
      <c r="E71" s="26" t="e">
        <f t="shared" si="10"/>
        <v>#DIV/0!</v>
      </c>
      <c r="F71" s="35"/>
      <c r="G71" s="33" t="e">
        <f t="shared" si="11"/>
        <v>#DIV/0!</v>
      </c>
      <c r="H71" s="31"/>
      <c r="I71" s="33" t="e">
        <f t="shared" si="12"/>
        <v>#DIV/0!</v>
      </c>
      <c r="J71" s="15"/>
    </row>
    <row r="72" spans="1:10" s="4" customFormat="1" ht="21.75" customHeight="1">
      <c r="A72" s="28" t="s">
        <v>66</v>
      </c>
      <c r="B72" s="25">
        <f>SUM(B73)</f>
        <v>1972.4</v>
      </c>
      <c r="C72" s="25">
        <f>SUM(C73)</f>
        <v>1972.4</v>
      </c>
      <c r="D72" s="25">
        <f>SUM(D73)</f>
        <v>1972.4</v>
      </c>
      <c r="E72" s="26">
        <f t="shared" si="10"/>
        <v>1</v>
      </c>
      <c r="F72" s="40"/>
      <c r="G72" s="33">
        <f t="shared" si="11"/>
        <v>1</v>
      </c>
      <c r="H72" s="25">
        <f>SUM(H73)</f>
        <v>1724.1</v>
      </c>
      <c r="I72" s="26">
        <f t="shared" si="12"/>
        <v>1.1440171683777045</v>
      </c>
      <c r="J72" s="27"/>
    </row>
    <row r="73" spans="1:10" ht="12.75" customHeight="1">
      <c r="A73" s="30" t="s">
        <v>67</v>
      </c>
      <c r="B73" s="31">
        <v>1972.4</v>
      </c>
      <c r="C73" s="31">
        <v>1972.4</v>
      </c>
      <c r="D73" s="31">
        <v>1972.4</v>
      </c>
      <c r="E73" s="37">
        <f t="shared" si="10"/>
        <v>1</v>
      </c>
      <c r="F73" s="48"/>
      <c r="G73" s="38">
        <f t="shared" si="11"/>
        <v>1</v>
      </c>
      <c r="H73" s="31">
        <v>1724.1</v>
      </c>
      <c r="I73" s="33">
        <f t="shared" si="12"/>
        <v>1.1440171683777045</v>
      </c>
      <c r="J73" s="15"/>
    </row>
    <row r="74" spans="1:10" s="4" customFormat="1" ht="22.5" customHeight="1">
      <c r="A74" s="28" t="s">
        <v>68</v>
      </c>
      <c r="B74" s="25">
        <f>SUM(B75)</f>
        <v>0</v>
      </c>
      <c r="C74" s="25">
        <f>SUM(C75)</f>
        <v>0</v>
      </c>
      <c r="D74" s="25">
        <f>SUM(D75)</f>
        <v>0</v>
      </c>
      <c r="E74" s="26">
        <v>0</v>
      </c>
      <c r="F74" s="41"/>
      <c r="G74" s="33">
        <v>0</v>
      </c>
      <c r="H74" s="25">
        <f>SUM(H75)</f>
        <v>0</v>
      </c>
      <c r="I74" s="51">
        <v>0</v>
      </c>
      <c r="J74" s="27"/>
    </row>
    <row r="75" spans="1:10" ht="22.5" customHeight="1">
      <c r="A75" s="30" t="s">
        <v>69</v>
      </c>
      <c r="B75" s="52">
        <v>0</v>
      </c>
      <c r="C75" s="53">
        <v>0</v>
      </c>
      <c r="D75" s="53">
        <v>0</v>
      </c>
      <c r="E75" s="54">
        <v>0</v>
      </c>
      <c r="F75" s="34"/>
      <c r="G75" s="55">
        <v>0</v>
      </c>
      <c r="H75" s="56">
        <v>0</v>
      </c>
      <c r="I75" s="57">
        <v>0</v>
      </c>
      <c r="J75" s="15"/>
    </row>
    <row r="76" spans="1:10" s="4" customFormat="1" ht="42" customHeight="1">
      <c r="A76" s="28" t="s">
        <v>70</v>
      </c>
      <c r="B76" s="58">
        <f>SUM(B77:B80)</f>
        <v>65530.7</v>
      </c>
      <c r="C76" s="25">
        <f>SUM(C77:C80)</f>
        <v>112349.5</v>
      </c>
      <c r="D76" s="25">
        <f>SUM(D77:D80)</f>
        <v>112349.5</v>
      </c>
      <c r="E76" s="26">
        <f t="shared" si="10"/>
        <v>1.7144559725441664</v>
      </c>
      <c r="F76" s="34" t="s">
        <v>75</v>
      </c>
      <c r="G76" s="33">
        <f t="shared" si="11"/>
        <v>1</v>
      </c>
      <c r="H76" s="59">
        <f>SUM(H77:H80)</f>
        <v>69678.7</v>
      </c>
      <c r="I76" s="60">
        <f t="shared" si="12"/>
        <v>1.61239374442979</v>
      </c>
      <c r="J76" s="27"/>
    </row>
    <row r="77" spans="1:10" ht="31.5" customHeight="1">
      <c r="A77" s="61" t="s">
        <v>71</v>
      </c>
      <c r="B77" s="62">
        <v>24580.8</v>
      </c>
      <c r="C77" s="31">
        <v>24580.8</v>
      </c>
      <c r="D77" s="31">
        <v>24580.8</v>
      </c>
      <c r="E77" s="26">
        <f t="shared" si="10"/>
        <v>1</v>
      </c>
      <c r="F77" s="35"/>
      <c r="G77" s="33">
        <f t="shared" si="11"/>
        <v>1</v>
      </c>
      <c r="H77" s="63">
        <v>25037.5</v>
      </c>
      <c r="I77" s="57">
        <f t="shared" si="12"/>
        <v>0.9817593609585621</v>
      </c>
      <c r="J77" s="15"/>
    </row>
    <row r="78" spans="1:10" ht="24" customHeight="1">
      <c r="A78" s="64" t="s">
        <v>72</v>
      </c>
      <c r="B78" s="65">
        <v>40949.9</v>
      </c>
      <c r="C78" s="66">
        <v>87768.7</v>
      </c>
      <c r="D78" s="31">
        <v>87768.7</v>
      </c>
      <c r="E78" s="26">
        <f t="shared" si="10"/>
        <v>2.1433190313041055</v>
      </c>
      <c r="F78" s="70" t="s">
        <v>75</v>
      </c>
      <c r="G78" s="33">
        <f t="shared" si="11"/>
        <v>1</v>
      </c>
      <c r="H78" s="63">
        <v>44641.2</v>
      </c>
      <c r="I78" s="57">
        <f t="shared" si="12"/>
        <v>1.9660918613298926</v>
      </c>
      <c r="J78" s="15"/>
    </row>
    <row r="79" spans="1:10" ht="21" hidden="1">
      <c r="A79" s="64" t="s">
        <v>72</v>
      </c>
      <c r="B79" s="64"/>
      <c r="C79" s="67"/>
      <c r="D79" s="68"/>
      <c r="E79" s="69" t="e">
        <f>D79/C79</f>
        <v>#DIV/0!</v>
      </c>
      <c r="F79" s="71"/>
      <c r="G79" s="69"/>
      <c r="H79" s="68"/>
      <c r="I79" s="57" t="e">
        <f t="shared" si="12"/>
        <v>#DIV/0!</v>
      </c>
      <c r="J79" s="15"/>
    </row>
    <row r="80" spans="1:9" ht="1.5" customHeight="1">
      <c r="A80" s="8"/>
      <c r="B80" s="9"/>
      <c r="C80" s="13"/>
      <c r="D80" s="10"/>
      <c r="E80" s="11"/>
      <c r="F80" s="14"/>
      <c r="G80" s="12"/>
      <c r="H80" s="10"/>
      <c r="I80" s="57" t="e">
        <f t="shared" si="12"/>
        <v>#DIV/0!</v>
      </c>
    </row>
    <row r="81" spans="1:9" ht="12.75">
      <c r="A81" s="5"/>
      <c r="B81" s="6"/>
      <c r="C81" s="3"/>
      <c r="D81" s="3"/>
      <c r="E81" s="7"/>
      <c r="F81" s="7"/>
      <c r="G81" s="7"/>
      <c r="H81" s="3"/>
      <c r="I81" s="7"/>
    </row>
  </sheetData>
  <sheetProtection selectLockedCells="1" selectUnlockedCells="1"/>
  <mergeCells count="3">
    <mergeCell ref="F78:F79"/>
    <mergeCell ref="A1:I1"/>
    <mergeCell ref="F38:F41"/>
  </mergeCells>
  <printOptions/>
  <pageMargins left="0.7086614173228347" right="0.31496062992125984" top="0.7480314960629921" bottom="0.7480314960629921" header="0.11811023622047245" footer="0.11811023622047245"/>
  <pageSetup fitToHeight="2"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Н.К. Абакумкина</cp:lastModifiedBy>
  <cp:lastPrinted>2023-03-14T06:05:27Z</cp:lastPrinted>
  <dcterms:modified xsi:type="dcterms:W3CDTF">2023-04-05T08:21:09Z</dcterms:modified>
  <cp:category/>
  <cp:version/>
  <cp:contentType/>
  <cp:contentStatus/>
</cp:coreProperties>
</file>