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9\fu\Общая\Абакумкина Н.К\для публикации\"/>
    </mc:Choice>
  </mc:AlternateContent>
  <bookViews>
    <workbookView xWindow="90" yWindow="135" windowWidth="10755" windowHeight="9690"/>
  </bookViews>
  <sheets>
    <sheet name="Отчет" sheetId="2" r:id="rId1"/>
  </sheets>
  <definedNames>
    <definedName name="бЮДЖЕТ_2005_НОВ.КЛ." localSheetId="0">Отчет!$B$1:$B$42</definedName>
  </definedNames>
  <calcPr calcId="152511"/>
</workbook>
</file>

<file path=xl/calcChain.xml><?xml version="1.0" encoding="utf-8"?>
<calcChain xmlns="http://schemas.openxmlformats.org/spreadsheetml/2006/main">
  <c r="F18" i="2" l="1"/>
  <c r="E18" i="2"/>
  <c r="D18" i="2"/>
  <c r="C18" i="2"/>
  <c r="J42" i="2"/>
  <c r="I42" i="2"/>
  <c r="I41" i="2"/>
  <c r="I40" i="2"/>
  <c r="H40" i="2"/>
  <c r="I39" i="2"/>
  <c r="F34" i="2"/>
  <c r="F7" i="2" l="1"/>
  <c r="E7" i="2"/>
  <c r="F10" i="2"/>
  <c r="F6" i="2" s="1"/>
  <c r="D34" i="2" l="1"/>
  <c r="G38" i="2"/>
  <c r="F33" i="2"/>
  <c r="F29" i="2"/>
  <c r="F26" i="2"/>
  <c r="C10" i="2"/>
  <c r="C7" i="2"/>
  <c r="D29" i="2"/>
  <c r="D26" i="2"/>
  <c r="C29" i="2"/>
  <c r="C26" i="2"/>
  <c r="D10" i="2"/>
  <c r="D7" i="2"/>
  <c r="D17" i="2" l="1"/>
  <c r="D6" i="2"/>
  <c r="C6" i="2"/>
  <c r="C17" i="2"/>
  <c r="D5" i="2"/>
  <c r="D43" i="2" s="1"/>
  <c r="E34" i="2"/>
  <c r="E29" i="2"/>
  <c r="E26" i="2"/>
  <c r="E17" i="2"/>
  <c r="E10" i="2"/>
  <c r="E6" i="2" s="1"/>
  <c r="C5" i="2" l="1"/>
  <c r="E5" i="2"/>
  <c r="E43" i="2" s="1"/>
  <c r="J34" i="2"/>
  <c r="C34" i="2" l="1"/>
  <c r="F44" i="2"/>
  <c r="J38" i="2"/>
  <c r="I38" i="2"/>
  <c r="H38" i="2"/>
  <c r="J37" i="2"/>
  <c r="I37" i="2"/>
  <c r="H37" i="2"/>
  <c r="G37" i="2"/>
  <c r="J36" i="2"/>
  <c r="I36" i="2"/>
  <c r="H36" i="2"/>
  <c r="G36" i="2"/>
  <c r="J35" i="2"/>
  <c r="I35" i="2"/>
  <c r="H35" i="2"/>
  <c r="G35" i="2"/>
  <c r="I33" i="2"/>
  <c r="J32" i="2"/>
  <c r="I32" i="2"/>
  <c r="H32" i="2"/>
  <c r="G32" i="2"/>
  <c r="J31" i="2"/>
  <c r="I31" i="2"/>
  <c r="H31" i="2"/>
  <c r="G31" i="2"/>
  <c r="J30" i="2"/>
  <c r="I30" i="2"/>
  <c r="H30" i="2"/>
  <c r="G30" i="2"/>
  <c r="I29" i="2"/>
  <c r="I28" i="2"/>
  <c r="J27" i="2"/>
  <c r="I27" i="2"/>
  <c r="H27" i="2"/>
  <c r="G27" i="2"/>
  <c r="J26" i="2"/>
  <c r="J25" i="2"/>
  <c r="I25" i="2"/>
  <c r="H25" i="2"/>
  <c r="G25" i="2"/>
  <c r="I24" i="2"/>
  <c r="J23" i="2"/>
  <c r="I23" i="2"/>
  <c r="H23" i="2"/>
  <c r="G23" i="2"/>
  <c r="J21" i="2"/>
  <c r="I21" i="2"/>
  <c r="H21" i="2"/>
  <c r="G21" i="2"/>
  <c r="J20" i="2"/>
  <c r="I20" i="2"/>
  <c r="H20" i="2"/>
  <c r="G20" i="2"/>
  <c r="I19" i="2"/>
  <c r="H19" i="2"/>
  <c r="G19" i="2"/>
  <c r="G18" i="2" s="1"/>
  <c r="F17" i="2"/>
  <c r="J15" i="2"/>
  <c r="I15" i="2"/>
  <c r="H15" i="2"/>
  <c r="G15" i="2"/>
  <c r="J14" i="2"/>
  <c r="I14" i="2"/>
  <c r="H14" i="2"/>
  <c r="G14" i="2"/>
  <c r="I13" i="2"/>
  <c r="H13" i="2"/>
  <c r="G13" i="2"/>
  <c r="J12" i="2"/>
  <c r="I12" i="2"/>
  <c r="H12" i="2"/>
  <c r="G12" i="2"/>
  <c r="J11" i="2"/>
  <c r="I11" i="2"/>
  <c r="H11" i="2"/>
  <c r="G11" i="2"/>
  <c r="I10" i="2"/>
  <c r="G10" i="2"/>
  <c r="J10" i="2"/>
  <c r="J9" i="2"/>
  <c r="I9" i="2"/>
  <c r="H9" i="2"/>
  <c r="G9" i="2"/>
  <c r="J8" i="2"/>
  <c r="I8" i="2"/>
  <c r="H8" i="2"/>
  <c r="G8" i="2"/>
  <c r="I7" i="2"/>
  <c r="J18" i="2" l="1"/>
  <c r="F5" i="2"/>
  <c r="C43" i="2"/>
  <c r="G26" i="2"/>
  <c r="I34" i="2"/>
  <c r="I26" i="2"/>
  <c r="I18" i="2"/>
  <c r="I17" i="2"/>
  <c r="G34" i="2"/>
  <c r="H7" i="2"/>
  <c r="J7" i="2"/>
  <c r="H29" i="2"/>
  <c r="J29" i="2"/>
  <c r="G7" i="2"/>
  <c r="H10" i="2"/>
  <c r="H18" i="2"/>
  <c r="H26" i="2"/>
  <c r="G29" i="2"/>
  <c r="H34" i="2"/>
  <c r="H17" i="2" l="1"/>
  <c r="G17" i="2"/>
  <c r="J17" i="2"/>
  <c r="J6" i="2"/>
  <c r="H6" i="2"/>
  <c r="I6" i="2"/>
  <c r="G6" i="2"/>
  <c r="I5" i="2" l="1"/>
  <c r="G5" i="2"/>
  <c r="F43" i="2"/>
  <c r="J5" i="2"/>
  <c r="H5" i="2"/>
  <c r="I43" i="2" l="1"/>
  <c r="G43" i="2"/>
  <c r="J43" i="2"/>
  <c r="H43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<sst xmlns="http://schemas.openxmlformats.org/spreadsheetml/2006/main" count="87" uniqueCount="86">
  <si>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</si>
  <si>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</si>
  <si>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</si>
  <si>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</si>
  <si>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</si>
  <si>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</si>
  <si>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</si>
  <si>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</si>
  <si>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</si>
  <si>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</si>
  <si>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</si>
  <si>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</si>
  <si>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</si>
  <si>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</si>
  <si>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</si>
  <si>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</si>
  <si>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</si>
  <si>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</si>
  <si>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</si>
  <si>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</si>
  <si>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</si>
  <si>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</si>
  <si>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</si>
  <si>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</si>
  <si>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</si>
  <si>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</si>
  <si>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</si>
  <si>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</si>
  <si>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</si>
  <si>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</si>
  <si>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</si>
  <si>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</si>
  <si>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</si>
  <si>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</si>
  <si>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</si>
  <si>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</si>
  <si>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</si>
  <si>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</si>
  <si>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</si>
  <si>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</si>
  <si>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</si>
  <si>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</si>
  <si>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</si>
  <si>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</si>
  <si>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</si>
  <si>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</si>
  <si>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</si>
  <si>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</si>
  <si>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</si>
  <si>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</si>
  <si>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</si>
  <si>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</si>
  <si>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</si>
  <si>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</si>
  <si>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</si>
  <si>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</si>
  <si>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</si>
  <si>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</si>
  <si>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</si>
  <si>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</si>
  <si>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</si>
  <si>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</si>
  <si>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</si>
  <si>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</si>
  <si>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</si>
  <si>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</si>
  <si>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</si>
  <si>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</si>
  <si>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</si>
  <si>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</si>
  <si>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</si>
  <si>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</si>
  <si>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</si>
  <si>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Исполнено на 01.07.2018 г.</t>
  </si>
  <si>
    <t>2 02 40000 05</t>
  </si>
  <si>
    <t>2 04 00000 05</t>
  </si>
  <si>
    <t>Безвозмездные поступления от негосударственных организаций</t>
  </si>
  <si>
    <t>Первонач-й бюджет         2019 год</t>
  </si>
  <si>
    <t>Утвержден-й бюджет         2019 год</t>
  </si>
  <si>
    <t>Рост (снижение)  поступлений на 01.07.2019 г. к 01.07.2018 г., тыс. руб.</t>
  </si>
  <si>
    <t>Рост (снижение)  поступлений на 01.07.2019 г. к 01.07.2018 г.,%</t>
  </si>
  <si>
    <t>Исполнено на 01.07.2019 г.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</si>
  <si>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</si>
  <si>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</si>
  <si>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</si>
  <si>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1 полугодие 2019 года в сравнении с аналогичным периодом 2018 года,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</si>
</sst>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sqref="A1:J1"/>
    </sheetView>
  </sheetViews>
  <sheetFormatPr defaultColWidth="9.140625" defaultRowHeight="11.25" x14ac:dyDescent="0.2"/>
  <cols>
    <col min="1" max="1" width="15" style="1" customWidth="1"/>
    <col min="2" max="2" width="98.85546875" style="1" customWidth="1"/>
    <col min="3" max="3" width="13.710937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40.5" customHeight="1" x14ac:dyDescent="0.2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0.25" customHeight="1" x14ac:dyDescent="0.2">
      <c r="A2" s="30" t="s">
        <v>42</v>
      </c>
      <c r="B2" s="32" t="s">
        <v>14</v>
      </c>
      <c r="C2" s="34" t="s">
        <v>77</v>
      </c>
      <c r="D2" s="35" t="s">
        <v>78</v>
      </c>
      <c r="E2" s="35" t="s">
        <v>73</v>
      </c>
      <c r="F2" s="35" t="s">
        <v>81</v>
      </c>
      <c r="G2" s="35" t="s">
        <v>72</v>
      </c>
      <c r="H2" s="35" t="s">
        <v>71</v>
      </c>
      <c r="I2" s="28" t="s">
        <v>79</v>
      </c>
      <c r="J2" s="28" t="s">
        <v>80</v>
      </c>
    </row>
    <row r="3" spans="1:10" ht="45" customHeight="1" x14ac:dyDescent="0.2">
      <c r="A3" s="31"/>
      <c r="B3" s="33"/>
      <c r="C3" s="34"/>
      <c r="D3" s="36"/>
      <c r="E3" s="36"/>
      <c r="F3" s="36"/>
      <c r="G3" s="36"/>
      <c r="H3" s="36"/>
      <c r="I3" s="29"/>
      <c r="J3" s="29"/>
    </row>
    <row r="4" spans="1:10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ht="16.5" x14ac:dyDescent="0.25">
      <c r="A5" s="10" t="s">
        <v>25</v>
      </c>
      <c r="B5" s="2" t="s">
        <v>0</v>
      </c>
      <c r="C5" s="4">
        <f>SUM(C6,C17)</f>
        <v>342929.8</v>
      </c>
      <c r="D5" s="4">
        <f>SUM(D6,D17)</f>
        <v>344057.1</v>
      </c>
      <c r="E5" s="4">
        <f>SUM(E6,E17)</f>
        <v>155532.50000000003</v>
      </c>
      <c r="F5" s="4">
        <f>SUM(F6,F17)</f>
        <v>186769.2</v>
      </c>
      <c r="G5" s="4">
        <f>F5/C5*100</f>
        <v>54.462808423181663</v>
      </c>
      <c r="H5" s="4">
        <f>F5/D5*100</f>
        <v>54.284361520224408</v>
      </c>
      <c r="I5" s="4">
        <f>F5-E5</f>
        <v>31236.699999999983</v>
      </c>
      <c r="J5" s="4">
        <f t="shared" ref="J5:J12" si="0">F5/E5*100</f>
        <v>120.08371240737465</v>
      </c>
    </row>
    <row r="6" spans="1:10" ht="16.5" x14ac:dyDescent="0.25">
      <c r="A6" s="9"/>
      <c r="B6" s="17" t="s">
        <v>17</v>
      </c>
      <c r="C6" s="4">
        <f>SUM(C7,C9,C10,C15,C16)</f>
        <v>325181.8</v>
      </c>
      <c r="D6" s="4">
        <f>SUM(D7,D9,D10,D15,D16)</f>
        <v>327181.8</v>
      </c>
      <c r="E6" s="4">
        <f>SUM(E7,E9,E10,E15,E16)</f>
        <v>145700.40000000002</v>
      </c>
      <c r="F6" s="4">
        <f>SUM(F7,F9,F10,F15,F16)</f>
        <v>176442.2</v>
      </c>
      <c r="G6" s="5">
        <f t="shared" ref="G6:G43" si="1">F6/C6*100</f>
        <v>54.259555731593842</v>
      </c>
      <c r="H6" s="5">
        <f t="shared" ref="H6:H43" si="2">F6/D6*100</f>
        <v>53.927877406383864</v>
      </c>
      <c r="I6" s="4">
        <f t="shared" ref="I6:I43" si="3">F6-E6</f>
        <v>30741.799999999988</v>
      </c>
      <c r="J6" s="4">
        <f t="shared" si="0"/>
        <v>121.0993243669887</v>
      </c>
    </row>
    <row r="7" spans="1:10" ht="16.5" x14ac:dyDescent="0.25">
      <c r="A7" s="10" t="s">
        <v>26</v>
      </c>
      <c r="B7" s="16" t="s">
        <v>1</v>
      </c>
      <c r="C7" s="25">
        <f>C8</f>
        <v>267696.5</v>
      </c>
      <c r="D7" s="25">
        <f>D8</f>
        <v>269696.5</v>
      </c>
      <c r="E7" s="25">
        <f t="shared" ref="E7:F7" si="4">E8</f>
        <v>118400.3</v>
      </c>
      <c r="F7" s="25">
        <f t="shared" si="4"/>
        <v>144947.79999999999</v>
      </c>
      <c r="G7" s="5">
        <f t="shared" si="1"/>
        <v>54.146318685526332</v>
      </c>
      <c r="H7" s="5">
        <f t="shared" si="2"/>
        <v>53.744783488106073</v>
      </c>
      <c r="I7" s="5">
        <f t="shared" si="3"/>
        <v>26547.499999999985</v>
      </c>
      <c r="J7" s="5">
        <f t="shared" si="0"/>
        <v>122.42181818796065</v>
      </c>
    </row>
    <row r="8" spans="1:10" ht="16.5" x14ac:dyDescent="0.25">
      <c r="A8" s="10" t="s">
        <v>27</v>
      </c>
      <c r="B8" s="6" t="s">
        <v>2</v>
      </c>
      <c r="C8" s="25">
        <v>267696.5</v>
      </c>
      <c r="D8" s="25">
        <v>269696.5</v>
      </c>
      <c r="E8" s="5">
        <v>118400.3</v>
      </c>
      <c r="F8" s="25">
        <v>144947.79999999999</v>
      </c>
      <c r="G8" s="5">
        <f t="shared" si="1"/>
        <v>54.146318685526332</v>
      </c>
      <c r="H8" s="5">
        <f t="shared" si="2"/>
        <v>53.744783488106073</v>
      </c>
      <c r="I8" s="5">
        <f t="shared" si="3"/>
        <v>26547.499999999985</v>
      </c>
      <c r="J8" s="5">
        <f t="shared" si="0"/>
        <v>122.42181818796065</v>
      </c>
    </row>
    <row r="9" spans="1:10" ht="16.5" x14ac:dyDescent="0.25">
      <c r="A9" s="10" t="s">
        <v>61</v>
      </c>
      <c r="B9" s="16" t="s">
        <v>58</v>
      </c>
      <c r="C9" s="25">
        <v>18047</v>
      </c>
      <c r="D9" s="25">
        <v>18047</v>
      </c>
      <c r="E9" s="5">
        <v>7476.1</v>
      </c>
      <c r="F9" s="25">
        <v>9036.7000000000007</v>
      </c>
      <c r="G9" s="5">
        <f t="shared" si="1"/>
        <v>50.073142350529174</v>
      </c>
      <c r="H9" s="5">
        <f t="shared" si="2"/>
        <v>50.073142350529174</v>
      </c>
      <c r="I9" s="5">
        <f t="shared" si="3"/>
        <v>1560.6000000000004</v>
      </c>
      <c r="J9" s="5">
        <f t="shared" si="0"/>
        <v>120.87452013750486</v>
      </c>
    </row>
    <row r="10" spans="1:10" ht="16.5" x14ac:dyDescent="0.25">
      <c r="A10" s="10" t="s">
        <v>28</v>
      </c>
      <c r="B10" s="19" t="s">
        <v>3</v>
      </c>
      <c r="C10" s="25">
        <f>C11+C12+C13+C14</f>
        <v>35666.300000000003</v>
      </c>
      <c r="D10" s="25">
        <f>D11+D12+D13+D14</f>
        <v>35666.300000000003</v>
      </c>
      <c r="E10" s="5">
        <f>E11+E12+E14+E13</f>
        <v>17834.3</v>
      </c>
      <c r="F10" s="25">
        <f t="shared" ref="F10" si="5">F11+F12+F13+F14</f>
        <v>20551.7</v>
      </c>
      <c r="G10" s="5">
        <f t="shared" si="1"/>
        <v>57.622181162610076</v>
      </c>
      <c r="H10" s="5">
        <f t="shared" si="2"/>
        <v>57.622181162610076</v>
      </c>
      <c r="I10" s="5">
        <f t="shared" si="3"/>
        <v>2717.4000000000015</v>
      </c>
      <c r="J10" s="5">
        <f t="shared" si="0"/>
        <v>115.2369310822404</v>
      </c>
    </row>
    <row r="11" spans="1:10" ht="16.5" x14ac:dyDescent="0.25">
      <c r="A11" s="10" t="s">
        <v>67</v>
      </c>
      <c r="B11" s="6" t="s">
        <v>68</v>
      </c>
      <c r="C11" s="25">
        <v>17806</v>
      </c>
      <c r="D11" s="25">
        <v>17806</v>
      </c>
      <c r="E11" s="5">
        <v>8935</v>
      </c>
      <c r="F11" s="25">
        <v>10998.8</v>
      </c>
      <c r="G11" s="5">
        <f t="shared" si="1"/>
        <v>61.770189823654945</v>
      </c>
      <c r="H11" s="5">
        <f t="shared" si="2"/>
        <v>61.770189823654945</v>
      </c>
      <c r="I11" s="5">
        <f t="shared" si="3"/>
        <v>2063.7999999999993</v>
      </c>
      <c r="J11" s="5">
        <f t="shared" si="0"/>
        <v>123.09792949076663</v>
      </c>
    </row>
    <row r="12" spans="1:10" ht="16.5" x14ac:dyDescent="0.25">
      <c r="A12" s="10" t="s">
        <v>49</v>
      </c>
      <c r="B12" s="6" t="s">
        <v>4</v>
      </c>
      <c r="C12" s="25">
        <v>17432.8</v>
      </c>
      <c r="D12" s="25">
        <v>17432.8</v>
      </c>
      <c r="E12" s="5">
        <v>8622.5</v>
      </c>
      <c r="F12" s="25">
        <v>9397.2999999999993</v>
      </c>
      <c r="G12" s="5">
        <f t="shared" si="1"/>
        <v>53.905855628470469</v>
      </c>
      <c r="H12" s="5">
        <f t="shared" si="2"/>
        <v>53.905855628470469</v>
      </c>
      <c r="I12" s="5">
        <f t="shared" si="3"/>
        <v>774.79999999999927</v>
      </c>
      <c r="J12" s="5">
        <f t="shared" si="0"/>
        <v>108.98579298347346</v>
      </c>
    </row>
    <row r="13" spans="1:10" ht="16.5" x14ac:dyDescent="0.25">
      <c r="A13" s="10" t="s">
        <v>48</v>
      </c>
      <c r="B13" s="6" t="s">
        <v>15</v>
      </c>
      <c r="C13" s="5">
        <v>20</v>
      </c>
      <c r="D13" s="5">
        <v>20</v>
      </c>
      <c r="E13" s="5">
        <v>16.100000000000001</v>
      </c>
      <c r="F13" s="25">
        <v>0.7</v>
      </c>
      <c r="G13" s="5">
        <f t="shared" si="1"/>
        <v>3.4999999999999996</v>
      </c>
      <c r="H13" s="5">
        <f t="shared" si="2"/>
        <v>3.4999999999999996</v>
      </c>
      <c r="I13" s="5">
        <f t="shared" si="3"/>
        <v>-15.400000000000002</v>
      </c>
      <c r="J13" s="5">
        <v>0</v>
      </c>
    </row>
    <row r="14" spans="1:10" ht="27" x14ac:dyDescent="0.25">
      <c r="A14" s="10" t="s">
        <v>52</v>
      </c>
      <c r="B14" s="6" t="s">
        <v>43</v>
      </c>
      <c r="C14" s="5">
        <v>407.5</v>
      </c>
      <c r="D14" s="5">
        <v>407.5</v>
      </c>
      <c r="E14" s="5">
        <v>260.7</v>
      </c>
      <c r="F14" s="25">
        <v>154.9</v>
      </c>
      <c r="G14" s="5">
        <f t="shared" si="1"/>
        <v>38.012269938650306</v>
      </c>
      <c r="H14" s="5">
        <f t="shared" si="2"/>
        <v>38.012269938650306</v>
      </c>
      <c r="I14" s="5">
        <f t="shared" si="3"/>
        <v>-105.79999999999998</v>
      </c>
      <c r="J14" s="5">
        <f t="shared" ref="J14:J23" si="6">F14/E14*100</f>
        <v>59.416954353663222</v>
      </c>
    </row>
    <row r="15" spans="1:10" ht="16.5" x14ac:dyDescent="0.25">
      <c r="A15" s="10" t="s">
        <v>29</v>
      </c>
      <c r="B15" s="19" t="s">
        <v>5</v>
      </c>
      <c r="C15" s="5">
        <v>3772</v>
      </c>
      <c r="D15" s="5">
        <v>3772</v>
      </c>
      <c r="E15" s="5">
        <v>1989.7</v>
      </c>
      <c r="F15" s="5">
        <v>1906</v>
      </c>
      <c r="G15" s="5">
        <f t="shared" si="1"/>
        <v>50.530222693531279</v>
      </c>
      <c r="H15" s="5">
        <f t="shared" si="2"/>
        <v>50.530222693531279</v>
      </c>
      <c r="I15" s="5">
        <f t="shared" si="3"/>
        <v>-83.700000000000045</v>
      </c>
      <c r="J15" s="5">
        <f t="shared" si="6"/>
        <v>95.793335678745535</v>
      </c>
    </row>
    <row r="16" spans="1:10" ht="16.5" x14ac:dyDescent="0.25">
      <c r="A16" s="10" t="s">
        <v>30</v>
      </c>
      <c r="B16" s="19" t="s">
        <v>21</v>
      </c>
      <c r="C16" s="4"/>
      <c r="D16" s="4"/>
      <c r="E16" s="5"/>
      <c r="F16" s="5"/>
      <c r="G16" s="5"/>
      <c r="H16" s="5"/>
      <c r="I16" s="4"/>
      <c r="J16" s="4"/>
    </row>
    <row r="17" spans="1:12" ht="16.5" x14ac:dyDescent="0.25">
      <c r="A17" s="10"/>
      <c r="B17" s="18" t="s">
        <v>18</v>
      </c>
      <c r="C17" s="4">
        <f>C28+C18+C26+C29+C32+C33</f>
        <v>17748</v>
      </c>
      <c r="D17" s="4">
        <f>D28+D18+D26+D29+D32+D33</f>
        <v>16875.3</v>
      </c>
      <c r="E17" s="4">
        <f>E28+E18+E26+E29+E32+E33</f>
        <v>9832.1</v>
      </c>
      <c r="F17" s="4">
        <f>F28+F18+F26+F29+F32+F33</f>
        <v>10327</v>
      </c>
      <c r="G17" s="4">
        <f t="shared" si="1"/>
        <v>58.186837953572237</v>
      </c>
      <c r="H17" s="4">
        <f t="shared" si="2"/>
        <v>61.195949109052883</v>
      </c>
      <c r="I17" s="4">
        <f t="shared" si="3"/>
        <v>494.89999999999964</v>
      </c>
      <c r="J17" s="4">
        <f t="shared" si="6"/>
        <v>105.0335126778613</v>
      </c>
    </row>
    <row r="18" spans="1:12" ht="27" x14ac:dyDescent="0.25">
      <c r="A18" s="10" t="s">
        <v>31</v>
      </c>
      <c r="B18" s="16" t="s">
        <v>6</v>
      </c>
      <c r="C18" s="5">
        <f>+C19+C20+C21+C23+C25+C24</f>
        <v>7698</v>
      </c>
      <c r="D18" s="5">
        <f t="shared" ref="D18:G18" si="7">+D19+D20+D21+D23+D25+D24</f>
        <v>7698</v>
      </c>
      <c r="E18" s="5">
        <f t="shared" si="7"/>
        <v>3662.5</v>
      </c>
      <c r="F18" s="5">
        <f t="shared" si="7"/>
        <v>4252.7999999999993</v>
      </c>
      <c r="G18" s="5">
        <f t="shared" si="7"/>
        <v>217.74503031034911</v>
      </c>
      <c r="H18" s="5">
        <f t="shared" si="2"/>
        <v>55.245518316445818</v>
      </c>
      <c r="I18" s="5">
        <f t="shared" si="3"/>
        <v>590.29999999999927</v>
      </c>
      <c r="J18" s="5">
        <f t="shared" si="6"/>
        <v>116.1174061433447</v>
      </c>
    </row>
    <row r="19" spans="1:12" ht="27" x14ac:dyDescent="0.25">
      <c r="A19" s="10" t="s">
        <v>32</v>
      </c>
      <c r="B19" s="6" t="s">
        <v>24</v>
      </c>
      <c r="C19" s="5">
        <v>10.199999999999999</v>
      </c>
      <c r="D19" s="5">
        <v>10.199999999999999</v>
      </c>
      <c r="E19" s="5">
        <v>0</v>
      </c>
      <c r="F19" s="5">
        <v>0</v>
      </c>
      <c r="G19" s="5">
        <f t="shared" si="1"/>
        <v>0</v>
      </c>
      <c r="H19" s="5">
        <f t="shared" si="2"/>
        <v>0</v>
      </c>
      <c r="I19" s="5">
        <f t="shared" si="3"/>
        <v>0</v>
      </c>
      <c r="J19" s="5">
        <v>0</v>
      </c>
    </row>
    <row r="20" spans="1:12" ht="27" x14ac:dyDescent="0.25">
      <c r="A20" s="10" t="s">
        <v>62</v>
      </c>
      <c r="B20" s="6" t="s">
        <v>19</v>
      </c>
      <c r="C20" s="5">
        <v>3687</v>
      </c>
      <c r="D20" s="5">
        <v>3687</v>
      </c>
      <c r="E20" s="5">
        <v>1627.3</v>
      </c>
      <c r="F20" s="5">
        <v>2244.8000000000002</v>
      </c>
      <c r="G20" s="5">
        <f t="shared" si="1"/>
        <v>60.884187686465964</v>
      </c>
      <c r="H20" s="5">
        <f t="shared" si="2"/>
        <v>60.884187686465964</v>
      </c>
      <c r="I20" s="5">
        <f t="shared" si="3"/>
        <v>617.50000000000023</v>
      </c>
      <c r="J20" s="5">
        <f t="shared" si="6"/>
        <v>137.94629140293739</v>
      </c>
    </row>
    <row r="21" spans="1:12" ht="27" customHeight="1" x14ac:dyDescent="0.25">
      <c r="A21" s="10" t="s">
        <v>33</v>
      </c>
      <c r="B21" s="6" t="s">
        <v>22</v>
      </c>
      <c r="C21" s="5">
        <v>485</v>
      </c>
      <c r="D21" s="5">
        <v>485</v>
      </c>
      <c r="E21" s="5">
        <v>246.3</v>
      </c>
      <c r="F21" s="5">
        <v>316.2</v>
      </c>
      <c r="G21" s="5">
        <f t="shared" si="1"/>
        <v>65.19587628865979</v>
      </c>
      <c r="H21" s="5">
        <f t="shared" si="2"/>
        <v>65.19587628865979</v>
      </c>
      <c r="I21" s="5">
        <f t="shared" si="3"/>
        <v>69.899999999999977</v>
      </c>
      <c r="J21" s="5">
        <f t="shared" si="6"/>
        <v>128.38002436053591</v>
      </c>
    </row>
    <row r="22" spans="1:12" ht="16.5" hidden="1" x14ac:dyDescent="0.25">
      <c r="A22" s="10" t="s">
        <v>64</v>
      </c>
      <c r="B22" s="6" t="s">
        <v>65</v>
      </c>
      <c r="C22" s="5"/>
      <c r="D22" s="5"/>
      <c r="E22" s="5">
        <v>0</v>
      </c>
      <c r="F22" s="5">
        <v>0</v>
      </c>
      <c r="G22" s="5"/>
      <c r="H22" s="5"/>
      <c r="I22" s="5"/>
      <c r="J22" s="5"/>
    </row>
    <row r="23" spans="1:12" ht="27" x14ac:dyDescent="0.25">
      <c r="A23" s="10" t="s">
        <v>59</v>
      </c>
      <c r="B23" s="6" t="s">
        <v>60</v>
      </c>
      <c r="C23" s="5">
        <v>1369</v>
      </c>
      <c r="D23" s="5">
        <v>1369</v>
      </c>
      <c r="E23" s="5">
        <v>634.9</v>
      </c>
      <c r="F23" s="25">
        <v>492.7</v>
      </c>
      <c r="G23" s="5">
        <f t="shared" si="1"/>
        <v>35.989773557341124</v>
      </c>
      <c r="H23" s="5">
        <f t="shared" si="2"/>
        <v>35.989773557341124</v>
      </c>
      <c r="I23" s="5">
        <f t="shared" si="3"/>
        <v>-142.19999999999999</v>
      </c>
      <c r="J23" s="5">
        <f t="shared" si="6"/>
        <v>77.602772090092927</v>
      </c>
    </row>
    <row r="24" spans="1:12" ht="16.5" customHeight="1" x14ac:dyDescent="0.25">
      <c r="A24" s="10" t="s">
        <v>34</v>
      </c>
      <c r="B24" s="7" t="s">
        <v>23</v>
      </c>
      <c r="C24" s="5">
        <v>20</v>
      </c>
      <c r="D24" s="5">
        <v>20</v>
      </c>
      <c r="E24" s="5">
        <v>133.1</v>
      </c>
      <c r="F24" s="25">
        <v>15</v>
      </c>
      <c r="G24" s="5"/>
      <c r="H24" s="5"/>
      <c r="I24" s="5">
        <f t="shared" si="3"/>
        <v>-118.1</v>
      </c>
      <c r="J24" s="5"/>
    </row>
    <row r="25" spans="1:12" ht="27" x14ac:dyDescent="0.25">
      <c r="A25" s="10" t="s">
        <v>35</v>
      </c>
      <c r="B25" s="6" t="s">
        <v>20</v>
      </c>
      <c r="C25" s="5">
        <v>2126.8000000000002</v>
      </c>
      <c r="D25" s="5">
        <v>2126.8000000000002</v>
      </c>
      <c r="E25" s="5">
        <v>1020.9</v>
      </c>
      <c r="F25" s="25">
        <v>1184.0999999999999</v>
      </c>
      <c r="G25" s="5">
        <f t="shared" si="1"/>
        <v>55.675192777882252</v>
      </c>
      <c r="H25" s="5">
        <f t="shared" si="2"/>
        <v>55.675192777882252</v>
      </c>
      <c r="I25" s="5">
        <f t="shared" si="3"/>
        <v>163.19999999999993</v>
      </c>
      <c r="J25" s="5">
        <f t="shared" ref="J25:J38" si="8">F25/E25*100</f>
        <v>115.98589479870702</v>
      </c>
      <c r="L25" s="26"/>
    </row>
    <row r="26" spans="1:12" ht="16.5" x14ac:dyDescent="0.25">
      <c r="A26" s="10" t="s">
        <v>36</v>
      </c>
      <c r="B26" s="19" t="s">
        <v>7</v>
      </c>
      <c r="C26" s="5">
        <f>C27</f>
        <v>2244</v>
      </c>
      <c r="D26" s="5">
        <f>D27</f>
        <v>2244</v>
      </c>
      <c r="E26" s="5">
        <f>E27</f>
        <v>1505.3</v>
      </c>
      <c r="F26" s="5">
        <f>F27</f>
        <v>1127.5</v>
      </c>
      <c r="G26" s="5">
        <f t="shared" si="1"/>
        <v>50.245098039215684</v>
      </c>
      <c r="H26" s="5">
        <f t="shared" si="2"/>
        <v>50.245098039215684</v>
      </c>
      <c r="I26" s="5">
        <f t="shared" si="3"/>
        <v>-377.79999999999995</v>
      </c>
      <c r="J26" s="5">
        <f t="shared" si="8"/>
        <v>74.902012887796459</v>
      </c>
    </row>
    <row r="27" spans="1:12" ht="16.5" x14ac:dyDescent="0.25">
      <c r="A27" s="10" t="s">
        <v>37</v>
      </c>
      <c r="B27" s="21" t="s">
        <v>8</v>
      </c>
      <c r="C27" s="5">
        <v>2244</v>
      </c>
      <c r="D27" s="5">
        <v>2244</v>
      </c>
      <c r="E27" s="5">
        <v>1505.3</v>
      </c>
      <c r="F27" s="25">
        <v>1127.5</v>
      </c>
      <c r="G27" s="5">
        <f t="shared" si="1"/>
        <v>50.245098039215684</v>
      </c>
      <c r="H27" s="5">
        <f t="shared" si="2"/>
        <v>50.245098039215684</v>
      </c>
      <c r="I27" s="5">
        <f t="shared" si="3"/>
        <v>-377.79999999999995</v>
      </c>
      <c r="J27" s="5">
        <f t="shared" si="8"/>
        <v>74.902012887796459</v>
      </c>
    </row>
    <row r="28" spans="1:12" ht="16.5" x14ac:dyDescent="0.25">
      <c r="A28" s="10" t="s">
        <v>45</v>
      </c>
      <c r="B28" s="21" t="s">
        <v>44</v>
      </c>
      <c r="C28" s="5">
        <v>1122</v>
      </c>
      <c r="D28" s="5">
        <v>0</v>
      </c>
      <c r="E28" s="5">
        <v>945.5</v>
      </c>
      <c r="F28" s="25">
        <v>6.5</v>
      </c>
      <c r="G28" s="5"/>
      <c r="H28" s="5"/>
      <c r="I28" s="5">
        <f t="shared" si="3"/>
        <v>-939</v>
      </c>
      <c r="J28" s="5"/>
    </row>
    <row r="29" spans="1:12" ht="16.5" x14ac:dyDescent="0.25">
      <c r="A29" s="10" t="s">
        <v>38</v>
      </c>
      <c r="B29" s="16" t="s">
        <v>9</v>
      </c>
      <c r="C29" s="5">
        <f>C30+C31</f>
        <v>2610</v>
      </c>
      <c r="D29" s="5">
        <f>D30+D31</f>
        <v>2859.3</v>
      </c>
      <c r="E29" s="5">
        <f>E30+E31</f>
        <v>1718.3</v>
      </c>
      <c r="F29" s="5">
        <f>F30+F31</f>
        <v>2205.9</v>
      </c>
      <c r="G29" s="5">
        <f t="shared" si="1"/>
        <v>84.517241379310349</v>
      </c>
      <c r="H29" s="5">
        <f t="shared" si="2"/>
        <v>77.148253068932959</v>
      </c>
      <c r="I29" s="5">
        <f t="shared" si="3"/>
        <v>487.60000000000014</v>
      </c>
      <c r="J29" s="5">
        <f t="shared" si="8"/>
        <v>128.37688412966304</v>
      </c>
    </row>
    <row r="30" spans="1:12" ht="27" x14ac:dyDescent="0.25">
      <c r="A30" s="10" t="s">
        <v>51</v>
      </c>
      <c r="B30" s="6" t="s">
        <v>13</v>
      </c>
      <c r="C30" s="5">
        <v>1610</v>
      </c>
      <c r="D30" s="5">
        <v>1859.3</v>
      </c>
      <c r="E30" s="5">
        <v>810.4</v>
      </c>
      <c r="F30" s="25">
        <v>1701.1</v>
      </c>
      <c r="G30" s="5">
        <f t="shared" si="1"/>
        <v>105.65838509316769</v>
      </c>
      <c r="H30" s="5">
        <f t="shared" si="2"/>
        <v>91.491421502716079</v>
      </c>
      <c r="I30" s="5">
        <f t="shared" si="3"/>
        <v>890.69999999999993</v>
      </c>
      <c r="J30" s="5">
        <f t="shared" si="8"/>
        <v>209.90868706811452</v>
      </c>
    </row>
    <row r="31" spans="1:12" ht="16.5" x14ac:dyDescent="0.25">
      <c r="A31" s="10" t="s">
        <v>82</v>
      </c>
      <c r="B31" s="6" t="s">
        <v>83</v>
      </c>
      <c r="C31" s="5">
        <v>1000</v>
      </c>
      <c r="D31" s="5">
        <v>1000</v>
      </c>
      <c r="E31" s="5">
        <v>907.9</v>
      </c>
      <c r="F31" s="25">
        <v>504.8</v>
      </c>
      <c r="G31" s="5">
        <f t="shared" si="1"/>
        <v>50.480000000000004</v>
      </c>
      <c r="H31" s="5">
        <f t="shared" si="2"/>
        <v>50.480000000000004</v>
      </c>
      <c r="I31" s="5">
        <f t="shared" si="3"/>
        <v>-403.09999999999997</v>
      </c>
      <c r="J31" s="5">
        <f t="shared" si="8"/>
        <v>55.600837096596543</v>
      </c>
    </row>
    <row r="32" spans="1:12" ht="16.5" x14ac:dyDescent="0.25">
      <c r="A32" s="10" t="s">
        <v>39</v>
      </c>
      <c r="B32" s="19" t="s">
        <v>10</v>
      </c>
      <c r="C32" s="5">
        <v>4074</v>
      </c>
      <c r="D32" s="5">
        <v>4074</v>
      </c>
      <c r="E32" s="5">
        <v>1989.7</v>
      </c>
      <c r="F32" s="25">
        <v>2734.3</v>
      </c>
      <c r="G32" s="5">
        <f t="shared" si="1"/>
        <v>67.115856651939126</v>
      </c>
      <c r="H32" s="5">
        <f t="shared" si="2"/>
        <v>67.115856651939126</v>
      </c>
      <c r="I32" s="5">
        <f t="shared" si="3"/>
        <v>744.60000000000014</v>
      </c>
      <c r="J32" s="5">
        <f t="shared" si="8"/>
        <v>137.42272704427805</v>
      </c>
    </row>
    <row r="33" spans="1:10" ht="16.5" x14ac:dyDescent="0.25">
      <c r="A33" s="10" t="s">
        <v>40</v>
      </c>
      <c r="B33" s="19" t="s">
        <v>11</v>
      </c>
      <c r="C33" s="5">
        <v>0</v>
      </c>
      <c r="D33" s="5">
        <v>0</v>
      </c>
      <c r="E33" s="5">
        <v>10.8</v>
      </c>
      <c r="F33" s="25">
        <f t="shared" ref="F33" si="9">J33+O33</f>
        <v>0</v>
      </c>
      <c r="G33" s="5"/>
      <c r="H33" s="5"/>
      <c r="I33" s="5">
        <f t="shared" si="3"/>
        <v>-10.8</v>
      </c>
      <c r="J33" s="5"/>
    </row>
    <row r="34" spans="1:10" ht="16.5" x14ac:dyDescent="0.25">
      <c r="A34" s="9" t="s">
        <v>41</v>
      </c>
      <c r="B34" s="19" t="s">
        <v>12</v>
      </c>
      <c r="C34" s="4">
        <f t="shared" ref="C34" si="10">C35+C36+C37+C38+C40+C41+C42</f>
        <v>465515.1</v>
      </c>
      <c r="D34" s="4">
        <f t="shared" ref="D34" si="11">D35+D36+D37+D38+D40+D41+D42</f>
        <v>511423.60000000003</v>
      </c>
      <c r="E34" s="4">
        <f>E35+E36+E37+E38+E39+E40+E41+E42</f>
        <v>203060.99999999997</v>
      </c>
      <c r="F34" s="4">
        <f>F35+F36+F37+F38+F39+F40+F41+F42</f>
        <v>226334.09999999998</v>
      </c>
      <c r="G34" s="4">
        <f t="shared" si="1"/>
        <v>48.620141430428355</v>
      </c>
      <c r="H34" s="4">
        <f t="shared" si="2"/>
        <v>44.255701144804419</v>
      </c>
      <c r="I34" s="4">
        <f t="shared" ref="I34" si="12">I35+I36+I37+I38+I40+I41+I42</f>
        <v>23273.100000000002</v>
      </c>
      <c r="J34" s="4">
        <f t="shared" si="8"/>
        <v>111.46113729371963</v>
      </c>
    </row>
    <row r="35" spans="1:10" ht="16.5" x14ac:dyDescent="0.25">
      <c r="A35" s="10" t="s">
        <v>55</v>
      </c>
      <c r="B35" s="13" t="s">
        <v>56</v>
      </c>
      <c r="C35" s="12">
        <v>38964.400000000001</v>
      </c>
      <c r="D35" s="12">
        <v>38964.400000000001</v>
      </c>
      <c r="E35" s="25">
        <v>38271.1</v>
      </c>
      <c r="F35" s="25">
        <v>18313.3</v>
      </c>
      <c r="G35" s="5">
        <f t="shared" si="1"/>
        <v>47.000082126248572</v>
      </c>
      <c r="H35" s="5">
        <f t="shared" si="2"/>
        <v>47.000082126248572</v>
      </c>
      <c r="I35" s="5">
        <f t="shared" si="3"/>
        <v>-19957.8</v>
      </c>
      <c r="J35" s="5">
        <f t="shared" si="8"/>
        <v>47.851511976399948</v>
      </c>
    </row>
    <row r="36" spans="1:10" ht="16.5" x14ac:dyDescent="0.25">
      <c r="A36" s="10" t="s">
        <v>69</v>
      </c>
      <c r="B36" s="6" t="s">
        <v>50</v>
      </c>
      <c r="C36" s="12">
        <v>104255.7</v>
      </c>
      <c r="D36" s="12">
        <v>147797.5</v>
      </c>
      <c r="E36" s="25">
        <v>1578.3</v>
      </c>
      <c r="F36" s="25">
        <v>11379.1</v>
      </c>
      <c r="G36" s="5">
        <f t="shared" si="1"/>
        <v>10.914607067047653</v>
      </c>
      <c r="H36" s="5">
        <f t="shared" si="2"/>
        <v>7.6991153436289528</v>
      </c>
      <c r="I36" s="5">
        <f t="shared" si="3"/>
        <v>9800.8000000000011</v>
      </c>
      <c r="J36" s="5">
        <f t="shared" si="8"/>
        <v>720.97193182538172</v>
      </c>
    </row>
    <row r="37" spans="1:10" ht="16.5" x14ac:dyDescent="0.25">
      <c r="A37" s="10" t="s">
        <v>70</v>
      </c>
      <c r="B37" s="8" t="s">
        <v>16</v>
      </c>
      <c r="C37" s="12">
        <v>312364.5</v>
      </c>
      <c r="D37" s="12">
        <v>312364.40000000002</v>
      </c>
      <c r="E37" s="25">
        <v>158221.79999999999</v>
      </c>
      <c r="F37" s="25">
        <v>191793.3</v>
      </c>
      <c r="G37" s="5">
        <f t="shared" si="1"/>
        <v>61.40047924780184</v>
      </c>
      <c r="H37" s="5">
        <f t="shared" si="2"/>
        <v>61.400498904484621</v>
      </c>
      <c r="I37" s="5">
        <f t="shared" si="3"/>
        <v>33571.5</v>
      </c>
      <c r="J37" s="5">
        <f t="shared" si="8"/>
        <v>121.21799903679518</v>
      </c>
    </row>
    <row r="38" spans="1:10" ht="27" x14ac:dyDescent="0.25">
      <c r="A38" s="10" t="s">
        <v>74</v>
      </c>
      <c r="B38" s="8" t="s">
        <v>66</v>
      </c>
      <c r="C38" s="12">
        <v>9930.5</v>
      </c>
      <c r="D38" s="12">
        <v>11396</v>
      </c>
      <c r="E38" s="25">
        <v>4004</v>
      </c>
      <c r="F38" s="25">
        <v>2892</v>
      </c>
      <c r="G38" s="4">
        <f t="shared" si="1"/>
        <v>29.122400684759075</v>
      </c>
      <c r="H38" s="5">
        <f t="shared" si="2"/>
        <v>25.377325377325377</v>
      </c>
      <c r="I38" s="5">
        <f t="shared" si="3"/>
        <v>-1112</v>
      </c>
      <c r="J38" s="5">
        <f t="shared" si="8"/>
        <v>72.227772227772221</v>
      </c>
    </row>
    <row r="39" spans="1:10" ht="16.5" x14ac:dyDescent="0.25">
      <c r="A39" s="10" t="s">
        <v>75</v>
      </c>
      <c r="B39" s="6" t="s">
        <v>76</v>
      </c>
      <c r="C39" s="12">
        <v>0</v>
      </c>
      <c r="D39" s="12">
        <v>0</v>
      </c>
      <c r="E39" s="25">
        <v>999.8</v>
      </c>
      <c r="F39" s="25">
        <v>999.8</v>
      </c>
      <c r="G39" s="4"/>
      <c r="H39" s="5"/>
      <c r="I39" s="5">
        <f t="shared" ref="I39:I42" si="13">F39-E39</f>
        <v>0</v>
      </c>
      <c r="J39" s="5"/>
    </row>
    <row r="40" spans="1:10" ht="16.5" x14ac:dyDescent="0.25">
      <c r="A40" s="10" t="s">
        <v>53</v>
      </c>
      <c r="B40" s="6" t="s">
        <v>54</v>
      </c>
      <c r="C40" s="12">
        <v>0</v>
      </c>
      <c r="D40" s="12">
        <v>901.3</v>
      </c>
      <c r="E40" s="25">
        <v>0</v>
      </c>
      <c r="F40" s="25">
        <v>908.4</v>
      </c>
      <c r="G40" s="4"/>
      <c r="H40" s="5">
        <f t="shared" ref="H40" si="14">F40/D40*100</f>
        <v>100.78775102629535</v>
      </c>
      <c r="I40" s="5">
        <f t="shared" si="13"/>
        <v>908.4</v>
      </c>
      <c r="J40" s="5"/>
    </row>
    <row r="41" spans="1:10" ht="27" x14ac:dyDescent="0.25">
      <c r="A41" s="11" t="s">
        <v>63</v>
      </c>
      <c r="B41" s="6" t="s">
        <v>84</v>
      </c>
      <c r="C41" s="12">
        <v>0</v>
      </c>
      <c r="D41" s="12">
        <v>0</v>
      </c>
      <c r="E41" s="5">
        <v>0</v>
      </c>
      <c r="F41" s="5">
        <v>48.2</v>
      </c>
      <c r="G41" s="4"/>
      <c r="H41" s="5"/>
      <c r="I41" s="5">
        <f t="shared" si="13"/>
        <v>48.2</v>
      </c>
      <c r="J41" s="5"/>
    </row>
    <row r="42" spans="1:10" ht="27" x14ac:dyDescent="0.25">
      <c r="A42" s="11" t="s">
        <v>46</v>
      </c>
      <c r="B42" s="6" t="s">
        <v>47</v>
      </c>
      <c r="C42" s="5">
        <v>0</v>
      </c>
      <c r="D42" s="5">
        <v>0</v>
      </c>
      <c r="E42" s="5">
        <v>-14</v>
      </c>
      <c r="F42" s="5">
        <v>0</v>
      </c>
      <c r="G42" s="4"/>
      <c r="H42" s="5"/>
      <c r="I42" s="5">
        <f t="shared" si="13"/>
        <v>14</v>
      </c>
      <c r="J42" s="5">
        <f t="shared" ref="J42" si="15">F42/E42*100</f>
        <v>0</v>
      </c>
    </row>
    <row r="43" spans="1:10" ht="16.5" x14ac:dyDescent="0.25">
      <c r="A43" s="3"/>
      <c r="B43" s="20" t="s">
        <v>57</v>
      </c>
      <c r="C43" s="4">
        <f>C34+C5</f>
        <v>808444.89999999991</v>
      </c>
      <c r="D43" s="4">
        <f>D34+D5</f>
        <v>855480.7</v>
      </c>
      <c r="E43" s="4">
        <f>E34+E5</f>
        <v>358593.5</v>
      </c>
      <c r="F43" s="4">
        <f>F34+F5</f>
        <v>413103.3</v>
      </c>
      <c r="G43" s="4">
        <f t="shared" si="1"/>
        <v>51.098510238607489</v>
      </c>
      <c r="H43" s="4">
        <f t="shared" si="2"/>
        <v>48.289026274935246</v>
      </c>
      <c r="I43" s="4">
        <f t="shared" si="3"/>
        <v>54509.799999999988</v>
      </c>
      <c r="J43" s="4">
        <f>F43/E43*100</f>
        <v>115.20100057586096</v>
      </c>
    </row>
    <row r="44" spans="1:10" ht="1.1499999999999999" hidden="1" customHeight="1" x14ac:dyDescent="0.2">
      <c r="A44" s="3"/>
      <c r="B44" s="14" t="s">
        <v>57</v>
      </c>
      <c r="C44" s="14"/>
      <c r="D44" s="15"/>
      <c r="E44" s="15"/>
      <c r="F44" s="15" t="e">
        <f>SUM(F5,#REF!)</f>
        <v>#REF!</v>
      </c>
      <c r="G44" s="15"/>
      <c r="H44" s="15"/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2019-07-29T05:28:11Z</cp:lastPrinted>
  <dcterms:created xsi:type="dcterms:W3CDTF">2004-12-09T07:13:42Z</dcterms:created>
  <dcterms:modified xsi:type="dcterms:W3CDTF">2019-07-29T05:30:51Z</dcterms:modified>
</cp:coreProperties>
</file>