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<sst xmlns="http://schemas.openxmlformats.org/spreadsheetml/2006/main" count="84" uniqueCount="83">
  <si>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</si>
  <si>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</si>
  <si>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</si>
  <si>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</si>
  <si>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</si>
  <si>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</si>
  <si>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</si>
  <si>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</si>
  <si>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</si>
  <si>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</si>
  <si>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</si>
  <si>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</si>
  <si>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</si>
  <si>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</si>
  <si>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</si>
  <si>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</si>
  <si>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</si>
  <si>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</si>
  <si>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</si>
  <si>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</si>
  <si>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</si>
  <si>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</si>
  <si>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</si>
  <si>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</si>
  <si>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</si>
  <si>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</si>
  <si>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</si>
  <si>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</si>
  <si>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</si>
  <si>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</si>
  <si>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</si>
  <si>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</si>
  <si>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</si>
  <si>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</si>
  <si>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</si>
  <si>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</si>
  <si>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</si>
  <si>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</si>
  <si>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</si>
  <si>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</si>
  <si>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</si>
  <si>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</si>
  <si>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</si>
  <si>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</si>
  <si>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</si>
  <si>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</si>
  <si>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</si>
  <si>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</si>
  <si>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</si>
  <si>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</si>
  <si>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</si>
  <si>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</si>
  <si>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</si>
  <si>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</si>
  <si>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</si>
  <si>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</si>
  <si>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</si>
  <si>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</si>
  <si>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</si>
  <si>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</si>
  <si>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</si>
  <si>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</si>
  <si>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</si>
  <si>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</si>
  <si>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</si>
  <si>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</si>
  <si>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</si>
  <si>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</si>
  <si>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</si>
  <si>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</si>
  <si>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</si>
  <si>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</si>
  <si>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</si>
  <si>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</si>
  <si>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</si>
  <si>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</si>
  <si>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Аналитические данные о расходах  бюджета района по разделам и подразделам классификации расходов за 1 квартал 2020 года в сравнении с 1 кварталом 2019 года</t>
  </si>
  <si>
    <t>Утвержденные бюджетные назначения на 2020год</t>
  </si>
  <si>
    <t>Исполнено на 01.04.2020</t>
  </si>
  <si>
    <t>% исполнения на 01.04.2020</t>
  </si>
  <si>
    <t>Исполнено на 01.04.2019</t>
  </si>
  <si>
    <t>Отношение исполнения на 01.04.2020 к 01.04.2019</t>
  </si>
  <si>
    <t>из них межбюджетные трансферты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</si>
</sst>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29" t="s">
        <v>76</v>
      </c>
      <c r="B1" s="29"/>
      <c r="C1" s="29"/>
      <c r="D1" s="29"/>
      <c r="E1" s="29"/>
      <c r="F1" s="29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77</v>
      </c>
      <c r="C3" s="7" t="s">
        <v>78</v>
      </c>
      <c r="D3" s="8" t="s">
        <v>79</v>
      </c>
      <c r="E3" s="9" t="s">
        <v>80</v>
      </c>
      <c r="F3" s="8" t="s">
        <v>81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B6+B16+B20+B31+B36+B40+B47+B50+B59+B65+B70+B72+B74</f>
        <v>1056560.4</v>
      </c>
      <c r="C5" s="14">
        <f>C6+C16+C20+C31+C36+C40+C47+C50+C59+C65+C70+C72+C74</f>
        <v>199994.50000000003</v>
      </c>
      <c r="D5" s="15">
        <f aca="true" t="shared" si="0" ref="D5:D30">C5/B5</f>
        <v>0.18928827921243313</v>
      </c>
      <c r="E5" s="14">
        <f>E6+E16+E20+E31+E36+E40+E47+E50+E59+E65+E70+E72+E74</f>
        <v>175317.9</v>
      </c>
      <c r="F5" s="15">
        <f>C5/E5</f>
        <v>1.1407534541538544</v>
      </c>
    </row>
    <row r="6" spans="1:6" s="16" customFormat="1" ht="12.75">
      <c r="A6" s="17" t="s">
        <v>5</v>
      </c>
      <c r="B6" s="14">
        <f>SUM(B7:B13)</f>
        <v>87898.8</v>
      </c>
      <c r="C6" s="14">
        <f>SUM(C7:C13)</f>
        <v>15172.800000000001</v>
      </c>
      <c r="D6" s="15">
        <f t="shared" si="0"/>
        <v>0.1726166910128466</v>
      </c>
      <c r="E6" s="14">
        <f>SUM(E7:E13)</f>
        <v>14196.8</v>
      </c>
      <c r="F6" s="15">
        <f>C6/E6</f>
        <v>1.0687478868477405</v>
      </c>
    </row>
    <row r="7" spans="1:6" ht="21" customHeight="1">
      <c r="A7" s="18" t="s">
        <v>6</v>
      </c>
      <c r="B7" s="19">
        <v>2546.4</v>
      </c>
      <c r="C7" s="19">
        <v>477.9</v>
      </c>
      <c r="D7" s="20">
        <f t="shared" si="0"/>
        <v>0.18767672007540054</v>
      </c>
      <c r="E7" s="19">
        <v>523.8</v>
      </c>
      <c r="F7" s="20">
        <f>C7/E7</f>
        <v>0.9123711340206186</v>
      </c>
    </row>
    <row r="8" spans="1:6" ht="32.25" customHeight="1">
      <c r="A8" s="18" t="s">
        <v>7</v>
      </c>
      <c r="B8" s="19">
        <v>2234.1</v>
      </c>
      <c r="C8" s="19">
        <v>363.4</v>
      </c>
      <c r="D8" s="20">
        <f t="shared" si="0"/>
        <v>0.1626605792041538</v>
      </c>
      <c r="E8" s="19">
        <v>494.1</v>
      </c>
      <c r="F8" s="20">
        <f>C8/E8</f>
        <v>0.735478648046954</v>
      </c>
    </row>
    <row r="9" spans="1:6" ht="32.25" customHeight="1">
      <c r="A9" s="18" t="s">
        <v>8</v>
      </c>
      <c r="B9" s="19">
        <v>39477.3</v>
      </c>
      <c r="C9" s="19">
        <v>7248.1</v>
      </c>
      <c r="D9" s="20">
        <f t="shared" si="0"/>
        <v>0.1836017154162012</v>
      </c>
      <c r="E9" s="19">
        <v>7203.7</v>
      </c>
      <c r="F9" s="20">
        <f>C9/E9</f>
        <v>1.0061634993128532</v>
      </c>
    </row>
    <row r="10" spans="1:6" ht="12.75">
      <c r="A10" s="21" t="s">
        <v>9</v>
      </c>
      <c r="B10" s="19">
        <v>14.8</v>
      </c>
      <c r="C10" s="19">
        <v>0</v>
      </c>
      <c r="D10" s="20">
        <f t="shared" si="0"/>
        <v>0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10381.2</v>
      </c>
      <c r="C11" s="19">
        <v>1791</v>
      </c>
      <c r="D11" s="20">
        <f t="shared" si="0"/>
        <v>0.17252340769853194</v>
      </c>
      <c r="E11" s="19">
        <v>1919.5</v>
      </c>
      <c r="F11" s="20">
        <f>C11/E11</f>
        <v>0.9330554831987496</v>
      </c>
    </row>
    <row r="12" spans="1:6" ht="12.75">
      <c r="A12" s="18" t="s">
        <v>11</v>
      </c>
      <c r="B12" s="19">
        <v>432.5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32812.5</v>
      </c>
      <c r="C13" s="19">
        <v>5292.4</v>
      </c>
      <c r="D13" s="20">
        <f t="shared" si="0"/>
        <v>0.16129219047619048</v>
      </c>
      <c r="E13" s="19">
        <v>4055.7</v>
      </c>
      <c r="F13" s="20">
        <f aca="true" t="shared" si="1" ref="F13:F18">C13/E13</f>
        <v>1.3049288655472544</v>
      </c>
    </row>
    <row r="14" spans="1:6" ht="12.75">
      <c r="A14" s="26" t="s">
        <v>82</v>
      </c>
      <c r="B14" s="22">
        <v>150</v>
      </c>
      <c r="C14" s="30">
        <v>37.5</v>
      </c>
      <c r="D14" s="20">
        <f t="shared" si="0"/>
        <v>0.25</v>
      </c>
      <c r="E14" s="30">
        <v>0</v>
      </c>
      <c r="F14" s="15">
        <v>0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15" t="e">
        <f t="shared" si="1"/>
        <v>#DIV/0!</v>
      </c>
    </row>
    <row r="16" spans="1:6" s="16" customFormat="1" ht="22.5">
      <c r="A16" s="17" t="s">
        <v>14</v>
      </c>
      <c r="B16" s="14">
        <f>SUM(B17:B19)</f>
        <v>1651.2</v>
      </c>
      <c r="C16" s="14">
        <f>SUM(C17:C19)</f>
        <v>333.6</v>
      </c>
      <c r="D16" s="15">
        <f t="shared" si="0"/>
        <v>0.20203488372093023</v>
      </c>
      <c r="E16" s="14">
        <f>SUM(E17:E19)</f>
        <v>248.7</v>
      </c>
      <c r="F16" s="15">
        <f t="shared" si="1"/>
        <v>1.3413751507840774</v>
      </c>
    </row>
    <row r="17" spans="1:6" ht="21.75" customHeight="1">
      <c r="A17" s="18" t="s">
        <v>15</v>
      </c>
      <c r="B17" s="19">
        <v>1606.2</v>
      </c>
      <c r="C17" s="19">
        <v>333.6</v>
      </c>
      <c r="D17" s="20">
        <f t="shared" si="0"/>
        <v>0.2076951811729548</v>
      </c>
      <c r="E17" s="19">
        <v>248.7</v>
      </c>
      <c r="F17" s="20">
        <f t="shared" si="1"/>
        <v>1.3413751507840774</v>
      </c>
    </row>
    <row r="18" spans="1:6" ht="12.75" hidden="1">
      <c r="A18" s="18" t="s">
        <v>16</v>
      </c>
      <c r="B18" s="19"/>
      <c r="C18" s="19"/>
      <c r="D18" s="20" t="e">
        <f t="shared" si="0"/>
        <v>#DIV/0!</v>
      </c>
      <c r="E18" s="19"/>
      <c r="F18" s="20" t="e">
        <f t="shared" si="1"/>
        <v>#DIV/0!</v>
      </c>
    </row>
    <row r="19" spans="1:6" ht="21" customHeight="1">
      <c r="A19" s="18" t="s">
        <v>17</v>
      </c>
      <c r="B19" s="19">
        <v>45</v>
      </c>
      <c r="C19" s="19">
        <v>0</v>
      </c>
      <c r="D19" s="20">
        <f t="shared" si="0"/>
        <v>0</v>
      </c>
      <c r="E19" s="19">
        <v>0</v>
      </c>
      <c r="F19" s="20">
        <v>0</v>
      </c>
    </row>
    <row r="20" spans="1:6" s="16" customFormat="1" ht="12.75">
      <c r="A20" s="17" t="s">
        <v>18</v>
      </c>
      <c r="B20" s="14">
        <f>SUM(B21:B30)-B29</f>
        <v>60794.70000000001</v>
      </c>
      <c r="C20" s="14">
        <f>SUM(C21:C30)</f>
        <v>10485.2</v>
      </c>
      <c r="D20" s="15">
        <f t="shared" si="0"/>
        <v>0.17246898167109959</v>
      </c>
      <c r="E20" s="14">
        <f>SUM(E27:E30)</f>
        <v>10378.1</v>
      </c>
      <c r="F20" s="15">
        <f>C20/E20</f>
        <v>1.0103198080573517</v>
      </c>
    </row>
    <row r="21" spans="1:6" ht="12.75">
      <c r="A21" s="18" t="s">
        <v>19</v>
      </c>
      <c r="B21" s="19">
        <v>0</v>
      </c>
      <c r="C21" s="19">
        <v>0</v>
      </c>
      <c r="D21" s="20">
        <v>0</v>
      </c>
      <c r="E21" s="19">
        <v>0</v>
      </c>
      <c r="F21" s="15">
        <v>0</v>
      </c>
    </row>
    <row r="22" spans="1:6" ht="12.75" hidden="1">
      <c r="A22" s="18" t="s">
        <v>20</v>
      </c>
      <c r="B22" s="19"/>
      <c r="C22" s="19"/>
      <c r="D22" s="15" t="e">
        <f t="shared" si="0"/>
        <v>#DIV/0!</v>
      </c>
      <c r="E22" s="19"/>
      <c r="F22" s="15" t="e">
        <f aca="true" t="shared" si="2" ref="F22:F32">C22/E22</f>
        <v>#DIV/0!</v>
      </c>
    </row>
    <row r="23" spans="1:6" ht="12.75" hidden="1">
      <c r="A23" s="18" t="s">
        <v>21</v>
      </c>
      <c r="B23" s="19"/>
      <c r="C23" s="19"/>
      <c r="D23" s="15" t="e">
        <f t="shared" si="0"/>
        <v>#DIV/0!</v>
      </c>
      <c r="E23" s="19"/>
      <c r="F23" s="15" t="e">
        <f t="shared" si="2"/>
        <v>#DIV/0!</v>
      </c>
    </row>
    <row r="24" spans="1:6" ht="12.75" hidden="1">
      <c r="A24" s="18" t="s">
        <v>22</v>
      </c>
      <c r="B24" s="19"/>
      <c r="C24" s="19"/>
      <c r="D24" s="15" t="e">
        <f t="shared" si="0"/>
        <v>#DIV/0!</v>
      </c>
      <c r="E24" s="19"/>
      <c r="F24" s="15" t="e">
        <f t="shared" si="2"/>
        <v>#DIV/0!</v>
      </c>
    </row>
    <row r="25" spans="1:6" ht="12.75" hidden="1">
      <c r="A25" s="18" t="s">
        <v>23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24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>
      <c r="A27" s="18" t="s">
        <v>25</v>
      </c>
      <c r="B27" s="19">
        <v>6340.5</v>
      </c>
      <c r="C27" s="19">
        <v>920</v>
      </c>
      <c r="D27" s="20">
        <f t="shared" si="0"/>
        <v>0.14509896695844177</v>
      </c>
      <c r="E27" s="19">
        <v>329.5</v>
      </c>
      <c r="F27" s="20">
        <f t="shared" si="2"/>
        <v>2.7921092564491654</v>
      </c>
    </row>
    <row r="28" spans="1:6" ht="12.75">
      <c r="A28" s="18" t="s">
        <v>26</v>
      </c>
      <c r="B28" s="19">
        <v>27629.3</v>
      </c>
      <c r="C28" s="19">
        <v>2059.2</v>
      </c>
      <c r="D28" s="20">
        <f t="shared" si="0"/>
        <v>0.07452957548689253</v>
      </c>
      <c r="E28" s="19">
        <v>3252.3</v>
      </c>
      <c r="F28" s="20">
        <f t="shared" si="2"/>
        <v>0.6331519232543122</v>
      </c>
    </row>
    <row r="29" spans="1:6" ht="12.75">
      <c r="A29" s="26" t="s">
        <v>82</v>
      </c>
      <c r="B29" s="22">
        <v>9615.5</v>
      </c>
      <c r="C29" s="30">
        <v>2059.2</v>
      </c>
      <c r="D29" s="20">
        <f t="shared" si="0"/>
        <v>0.21415423014923818</v>
      </c>
      <c r="E29" s="30">
        <v>3101.2</v>
      </c>
      <c r="F29" s="20">
        <f t="shared" si="2"/>
        <v>0.6640010318586353</v>
      </c>
    </row>
    <row r="30" spans="1:6" ht="12.75">
      <c r="A30" s="18" t="s">
        <v>27</v>
      </c>
      <c r="B30" s="19">
        <v>26824.9</v>
      </c>
      <c r="C30" s="19">
        <v>5446.8</v>
      </c>
      <c r="D30" s="20">
        <f t="shared" si="0"/>
        <v>0.20305015116552158</v>
      </c>
      <c r="E30" s="19">
        <v>3695.1</v>
      </c>
      <c r="F30" s="20">
        <f t="shared" si="2"/>
        <v>1.4740602419420314</v>
      </c>
    </row>
    <row r="31" spans="1:6" s="16" customFormat="1" ht="12.75">
      <c r="A31" s="17" t="s">
        <v>28</v>
      </c>
      <c r="B31" s="14">
        <f>SUM(B32:B34)</f>
        <v>69959.7</v>
      </c>
      <c r="C31" s="14">
        <f>SUM(C32:C33)</f>
        <v>312.3</v>
      </c>
      <c r="D31" s="15">
        <f aca="true" t="shared" si="3" ref="D30:D77">C31/B31</f>
        <v>0.004463998559170494</v>
      </c>
      <c r="E31" s="14">
        <f>SUM(E32:E33)</f>
        <v>260.8</v>
      </c>
      <c r="F31" s="15">
        <f t="shared" si="2"/>
        <v>1.1974693251533741</v>
      </c>
    </row>
    <row r="32" spans="1:6" ht="12.75">
      <c r="A32" s="18" t="s">
        <v>29</v>
      </c>
      <c r="B32" s="19">
        <v>17298.4</v>
      </c>
      <c r="C32" s="19">
        <v>312.3</v>
      </c>
      <c r="D32" s="20">
        <f t="shared" si="3"/>
        <v>0.018053692827082274</v>
      </c>
      <c r="E32" s="19">
        <v>260.8</v>
      </c>
      <c r="F32" s="20">
        <f t="shared" si="2"/>
        <v>1.1974693251533741</v>
      </c>
    </row>
    <row r="33" spans="1:6" ht="12.75">
      <c r="A33" s="18" t="s">
        <v>30</v>
      </c>
      <c r="B33" s="19">
        <v>46787.6</v>
      </c>
      <c r="C33" s="19">
        <v>0</v>
      </c>
      <c r="D33" s="20">
        <f t="shared" si="3"/>
        <v>0</v>
      </c>
      <c r="E33" s="19">
        <v>0</v>
      </c>
      <c r="F33" s="20">
        <v>0</v>
      </c>
    </row>
    <row r="34" spans="1:6" ht="12.75">
      <c r="A34" s="18" t="s">
        <v>31</v>
      </c>
      <c r="B34" s="19">
        <v>5873.7</v>
      </c>
      <c r="C34" s="19">
        <v>0</v>
      </c>
      <c r="D34" s="15">
        <f t="shared" si="3"/>
        <v>0</v>
      </c>
      <c r="E34" s="19">
        <v>0</v>
      </c>
      <c r="F34" s="15">
        <v>0</v>
      </c>
    </row>
    <row r="35" spans="1:6" ht="22.5" hidden="1">
      <c r="A35" s="18" t="s">
        <v>32</v>
      </c>
      <c r="B35" s="19"/>
      <c r="C35" s="19"/>
      <c r="D35" s="15" t="e">
        <f t="shared" si="3"/>
        <v>#DIV/0!</v>
      </c>
      <c r="E35" s="19"/>
      <c r="F35" s="15" t="e">
        <f>C35/E35</f>
        <v>#DIV/0!</v>
      </c>
    </row>
    <row r="36" spans="1:6" s="16" customFormat="1" ht="12.75">
      <c r="A36" s="17" t="s">
        <v>33</v>
      </c>
      <c r="B36" s="14">
        <f>SUM(B39)</f>
        <v>520</v>
      </c>
      <c r="C36" s="14">
        <f>SUM(C39)</f>
        <v>0</v>
      </c>
      <c r="D36" s="15">
        <f t="shared" si="3"/>
        <v>0</v>
      </c>
      <c r="E36" s="14">
        <f>SUM(E39)</f>
        <v>0</v>
      </c>
      <c r="F36" s="15">
        <v>0</v>
      </c>
    </row>
    <row r="37" spans="1:6" ht="22.5" hidden="1">
      <c r="A37" s="18" t="s">
        <v>34</v>
      </c>
      <c r="B37" s="19"/>
      <c r="C37" s="19"/>
      <c r="D37" s="15" t="e">
        <f t="shared" si="3"/>
        <v>#DIV/0!</v>
      </c>
      <c r="E37" s="19"/>
      <c r="F37" s="15" t="e">
        <f>C37/E37</f>
        <v>#DIV/0!</v>
      </c>
    </row>
    <row r="38" spans="1:6" ht="22.5" hidden="1">
      <c r="A38" s="18" t="s">
        <v>35</v>
      </c>
      <c r="B38" s="19"/>
      <c r="C38" s="19"/>
      <c r="D38" s="15" t="e">
        <f t="shared" si="3"/>
        <v>#DIV/0!</v>
      </c>
      <c r="E38" s="19"/>
      <c r="F38" s="15" t="e">
        <f>C38/E38</f>
        <v>#DIV/0!</v>
      </c>
    </row>
    <row r="39" spans="1:6" ht="12.75">
      <c r="A39" s="18" t="s">
        <v>36</v>
      </c>
      <c r="B39" s="19">
        <v>520</v>
      </c>
      <c r="C39" s="19">
        <v>0</v>
      </c>
      <c r="D39" s="20">
        <f t="shared" si="3"/>
        <v>0</v>
      </c>
      <c r="E39" s="19">
        <v>0</v>
      </c>
      <c r="F39" s="20">
        <v>0</v>
      </c>
    </row>
    <row r="40" spans="1:6" s="16" customFormat="1" ht="12.75">
      <c r="A40" s="17" t="s">
        <v>37</v>
      </c>
      <c r="B40" s="14">
        <f>SUM(B41:B46)</f>
        <v>564132.7</v>
      </c>
      <c r="C40" s="14">
        <f>SUM(C41:C46)</f>
        <v>122542</v>
      </c>
      <c r="D40" s="15">
        <f t="shared" si="3"/>
        <v>0.21722194086604094</v>
      </c>
      <c r="E40" s="14">
        <f>SUM(E41:E46)</f>
        <v>113932.40000000001</v>
      </c>
      <c r="F40" s="15">
        <f>C40/E40</f>
        <v>1.0755676172888484</v>
      </c>
    </row>
    <row r="41" spans="1:6" ht="12.75">
      <c r="A41" s="18" t="s">
        <v>38</v>
      </c>
      <c r="B41" s="19">
        <v>159092</v>
      </c>
      <c r="C41" s="19">
        <v>38302.5</v>
      </c>
      <c r="D41" s="20">
        <f t="shared" si="3"/>
        <v>0.24075692052397354</v>
      </c>
      <c r="E41" s="19">
        <v>37283.3</v>
      </c>
      <c r="F41" s="20">
        <f>C41/E41</f>
        <v>1.0273366359737468</v>
      </c>
    </row>
    <row r="42" spans="1:6" ht="12.75">
      <c r="A42" s="18" t="s">
        <v>39</v>
      </c>
      <c r="B42" s="19">
        <v>314076.7</v>
      </c>
      <c r="C42" s="19">
        <v>64272.7</v>
      </c>
      <c r="D42" s="20">
        <f t="shared" si="3"/>
        <v>0.2046401404497691</v>
      </c>
      <c r="E42" s="19">
        <v>59080.4</v>
      </c>
      <c r="F42" s="20">
        <f>C42/E42</f>
        <v>1.087885322374256</v>
      </c>
    </row>
    <row r="43" spans="1:6" ht="12.75">
      <c r="A43" s="18" t="s">
        <v>40</v>
      </c>
      <c r="B43" s="19">
        <v>45473.9</v>
      </c>
      <c r="C43" s="19">
        <v>8935</v>
      </c>
      <c r="D43" s="20">
        <f t="shared" si="3"/>
        <v>0.19648633611808092</v>
      </c>
      <c r="E43" s="19">
        <v>7347.8</v>
      </c>
      <c r="F43" s="20">
        <v>0</v>
      </c>
    </row>
    <row r="44" spans="1:6" ht="22.5" hidden="1">
      <c r="A44" s="18" t="s">
        <v>41</v>
      </c>
      <c r="B44" s="19"/>
      <c r="C44" s="19"/>
      <c r="D44" s="20" t="e">
        <f t="shared" si="3"/>
        <v>#DIV/0!</v>
      </c>
      <c r="E44" s="19"/>
      <c r="F44" s="20" t="e">
        <f aca="true" t="shared" si="4" ref="F44:F56">C44/E44</f>
        <v>#DIV/0!</v>
      </c>
    </row>
    <row r="45" spans="1:6" ht="12.75">
      <c r="A45" s="18" t="s">
        <v>42</v>
      </c>
      <c r="B45" s="19">
        <v>3076.6</v>
      </c>
      <c r="C45" s="19">
        <v>189.7</v>
      </c>
      <c r="D45" s="20">
        <f t="shared" si="3"/>
        <v>0.06165897419229019</v>
      </c>
      <c r="E45" s="19">
        <v>149</v>
      </c>
      <c r="F45" s="20">
        <f t="shared" si="4"/>
        <v>1.2731543624161072</v>
      </c>
    </row>
    <row r="46" spans="1:6" ht="12.75">
      <c r="A46" s="18" t="s">
        <v>43</v>
      </c>
      <c r="B46" s="19">
        <v>42413.5</v>
      </c>
      <c r="C46" s="19">
        <v>10842.1</v>
      </c>
      <c r="D46" s="20">
        <f t="shared" si="3"/>
        <v>0.25562851450599455</v>
      </c>
      <c r="E46" s="19">
        <v>10071.9</v>
      </c>
      <c r="F46" s="20">
        <f t="shared" si="4"/>
        <v>1.076470179410042</v>
      </c>
    </row>
    <row r="47" spans="1:6" s="16" customFormat="1" ht="12.75">
      <c r="A47" s="17" t="s">
        <v>44</v>
      </c>
      <c r="B47" s="14">
        <f>SUM(B48:B49)</f>
        <v>82866.4</v>
      </c>
      <c r="C47" s="14">
        <f>SUM(C48:C49)</f>
        <v>21379.1</v>
      </c>
      <c r="D47" s="15">
        <f t="shared" si="3"/>
        <v>0.2579947964434318</v>
      </c>
      <c r="E47" s="14">
        <f>SUM(E48:E49)</f>
        <v>16242.4</v>
      </c>
      <c r="F47" s="15">
        <f t="shared" si="4"/>
        <v>1.3162525242574987</v>
      </c>
    </row>
    <row r="48" spans="1:6" ht="12.75">
      <c r="A48" s="18" t="s">
        <v>45</v>
      </c>
      <c r="B48" s="19">
        <v>82866.4</v>
      </c>
      <c r="C48" s="19">
        <v>21379.1</v>
      </c>
      <c r="D48" s="20">
        <f t="shared" si="3"/>
        <v>0.2579947964434318</v>
      </c>
      <c r="E48" s="19">
        <v>14130.4</v>
      </c>
      <c r="F48" s="20">
        <f t="shared" si="4"/>
        <v>1.5129861858121496</v>
      </c>
    </row>
    <row r="49" spans="1:6" ht="12.75">
      <c r="A49" s="18" t="s">
        <v>46</v>
      </c>
      <c r="B49" s="19">
        <v>0</v>
      </c>
      <c r="C49" s="19">
        <v>0</v>
      </c>
      <c r="D49" s="20">
        <v>0</v>
      </c>
      <c r="E49" s="19">
        <v>2112</v>
      </c>
      <c r="F49" s="20">
        <f t="shared" si="4"/>
        <v>0</v>
      </c>
    </row>
    <row r="50" spans="1:6" s="16" customFormat="1" ht="12.75">
      <c r="A50" s="17" t="s">
        <v>47</v>
      </c>
      <c r="B50" s="14">
        <f>B57+B58</f>
        <v>749.9</v>
      </c>
      <c r="C50" s="14">
        <f>C57+C58</f>
        <v>54</v>
      </c>
      <c r="D50" s="20">
        <f t="shared" si="3"/>
        <v>0.07200960128017068</v>
      </c>
      <c r="E50" s="14">
        <f>E57+E58</f>
        <v>0</v>
      </c>
      <c r="F50" s="15">
        <v>0</v>
      </c>
    </row>
    <row r="51" spans="1:6" ht="12.75" hidden="1">
      <c r="A51" s="18" t="s">
        <v>48</v>
      </c>
      <c r="B51" s="19"/>
      <c r="C51" s="19"/>
      <c r="D51" s="20" t="e">
        <f t="shared" si="3"/>
        <v>#DIV/0!</v>
      </c>
      <c r="E51" s="19"/>
      <c r="F51" s="15" t="e">
        <f t="shared" si="4"/>
        <v>#DIV/0!</v>
      </c>
    </row>
    <row r="52" spans="1:6" ht="12.75" hidden="1">
      <c r="A52" s="18" t="s">
        <v>49</v>
      </c>
      <c r="B52" s="19"/>
      <c r="C52" s="19"/>
      <c r="D52" s="20" t="e">
        <f t="shared" si="3"/>
        <v>#DIV/0!</v>
      </c>
      <c r="E52" s="19"/>
      <c r="F52" s="15" t="e">
        <f t="shared" si="4"/>
        <v>#DIV/0!</v>
      </c>
    </row>
    <row r="53" spans="1:6" ht="22.5" hidden="1">
      <c r="A53" s="18" t="s">
        <v>50</v>
      </c>
      <c r="B53" s="19"/>
      <c r="C53" s="19"/>
      <c r="D53" s="20" t="e">
        <f t="shared" si="3"/>
        <v>#DIV/0!</v>
      </c>
      <c r="E53" s="19"/>
      <c r="F53" s="15" t="e">
        <f t="shared" si="4"/>
        <v>#DIV/0!</v>
      </c>
    </row>
    <row r="54" spans="1:6" ht="12.75" hidden="1">
      <c r="A54" s="18" t="s">
        <v>51</v>
      </c>
      <c r="B54" s="19"/>
      <c r="C54" s="19"/>
      <c r="D54" s="20" t="e">
        <f t="shared" si="3"/>
        <v>#DIV/0!</v>
      </c>
      <c r="E54" s="19"/>
      <c r="F54" s="15" t="e">
        <f t="shared" si="4"/>
        <v>#DIV/0!</v>
      </c>
    </row>
    <row r="55" spans="1:6" ht="12.75" hidden="1">
      <c r="A55" s="18" t="s">
        <v>52</v>
      </c>
      <c r="B55" s="19"/>
      <c r="C55" s="19"/>
      <c r="D55" s="20" t="e">
        <f t="shared" si="3"/>
        <v>#DIV/0!</v>
      </c>
      <c r="E55" s="19"/>
      <c r="F55" s="15" t="e">
        <f t="shared" si="4"/>
        <v>#DIV/0!</v>
      </c>
    </row>
    <row r="56" spans="1:6" ht="22.5" hidden="1">
      <c r="A56" s="18" t="s">
        <v>53</v>
      </c>
      <c r="B56" s="19"/>
      <c r="C56" s="19"/>
      <c r="D56" s="20" t="e">
        <f t="shared" si="3"/>
        <v>#DIV/0!</v>
      </c>
      <c r="E56" s="19"/>
      <c r="F56" s="15" t="e">
        <f t="shared" si="4"/>
        <v>#DIV/0!</v>
      </c>
    </row>
    <row r="57" spans="1:6" ht="12.75">
      <c r="A57" s="18" t="s">
        <v>54</v>
      </c>
      <c r="B57" s="19">
        <v>437.9</v>
      </c>
      <c r="C57" s="19">
        <v>0</v>
      </c>
      <c r="D57" s="20">
        <f t="shared" si="3"/>
        <v>0</v>
      </c>
      <c r="E57" s="19">
        <v>0</v>
      </c>
      <c r="F57" s="20">
        <v>0</v>
      </c>
    </row>
    <row r="58" spans="1:6" ht="12.75">
      <c r="A58" s="18" t="s">
        <v>55</v>
      </c>
      <c r="B58" s="19">
        <v>312</v>
      </c>
      <c r="C58" s="19">
        <v>54</v>
      </c>
      <c r="D58" s="20">
        <f t="shared" si="3"/>
        <v>0.17307692307692307</v>
      </c>
      <c r="E58" s="19">
        <v>0</v>
      </c>
      <c r="F58" s="20">
        <v>0</v>
      </c>
    </row>
    <row r="59" spans="1:6" s="16" customFormat="1" ht="12.75">
      <c r="A59" s="17" t="s">
        <v>56</v>
      </c>
      <c r="B59" s="14">
        <f>SUM(B60:B64)</f>
        <v>30509.1</v>
      </c>
      <c r="C59" s="14">
        <f>SUM(C60:C64)</f>
        <v>8353.2</v>
      </c>
      <c r="D59" s="15">
        <f t="shared" si="3"/>
        <v>0.27379372056206186</v>
      </c>
      <c r="E59" s="14">
        <f>SUM(E60:E64)</f>
        <v>7397.599999999999</v>
      </c>
      <c r="F59" s="15">
        <f>C59/E59</f>
        <v>1.1291770303882342</v>
      </c>
    </row>
    <row r="60" spans="1:6" ht="12.75">
      <c r="A60" s="18" t="s">
        <v>57</v>
      </c>
      <c r="B60" s="19">
        <v>7233.8</v>
      </c>
      <c r="C60" s="19">
        <v>1768.3</v>
      </c>
      <c r="D60" s="20">
        <f t="shared" si="3"/>
        <v>0.24444966684177055</v>
      </c>
      <c r="E60" s="19">
        <v>1589.2</v>
      </c>
      <c r="F60" s="20">
        <f>C60/E60</f>
        <v>1.1126982129373268</v>
      </c>
    </row>
    <row r="61" spans="1:6" ht="12.75" hidden="1">
      <c r="A61" s="18" t="s">
        <v>58</v>
      </c>
      <c r="B61" s="19"/>
      <c r="C61" s="19"/>
      <c r="D61" s="20" t="e">
        <f t="shared" si="3"/>
        <v>#DIV/0!</v>
      </c>
      <c r="E61" s="19"/>
      <c r="F61" s="20" t="e">
        <f>C61/E61</f>
        <v>#DIV/0!</v>
      </c>
    </row>
    <row r="62" spans="1:6" ht="12.75">
      <c r="A62" s="18" t="s">
        <v>59</v>
      </c>
      <c r="B62" s="19">
        <v>15203.3</v>
      </c>
      <c r="C62" s="19">
        <v>4867.7</v>
      </c>
      <c r="D62" s="20">
        <f t="shared" si="3"/>
        <v>0.32017390961172904</v>
      </c>
      <c r="E62" s="19">
        <v>4017.7</v>
      </c>
      <c r="F62" s="20">
        <f>C62/E62</f>
        <v>1.2115638300520197</v>
      </c>
    </row>
    <row r="63" spans="1:6" ht="12.75">
      <c r="A63" s="18" t="s">
        <v>60</v>
      </c>
      <c r="B63" s="19">
        <v>7452</v>
      </c>
      <c r="C63" s="19">
        <v>1717.2</v>
      </c>
      <c r="D63" s="20">
        <f t="shared" si="3"/>
        <v>0.23043478260869565</v>
      </c>
      <c r="E63" s="19">
        <v>1790.7</v>
      </c>
      <c r="F63" s="20">
        <f>C63/E63</f>
        <v>0.9589545987602613</v>
      </c>
    </row>
    <row r="64" spans="1:6" ht="12.75">
      <c r="A64" s="18" t="s">
        <v>61</v>
      </c>
      <c r="B64" s="19">
        <v>620</v>
      </c>
      <c r="C64" s="19">
        <v>0</v>
      </c>
      <c r="D64" s="20">
        <f t="shared" si="3"/>
        <v>0</v>
      </c>
      <c r="E64" s="19">
        <v>0</v>
      </c>
      <c r="F64" s="20">
        <v>0</v>
      </c>
    </row>
    <row r="65" spans="1:6" s="16" customFormat="1" ht="12.75">
      <c r="A65" s="17" t="s">
        <v>62</v>
      </c>
      <c r="B65" s="14">
        <f>SUM(B66:B67)</f>
        <v>107677.2</v>
      </c>
      <c r="C65" s="14">
        <f>SUM(C66:C67)</f>
        <v>9101.6</v>
      </c>
      <c r="D65" s="15">
        <f t="shared" si="3"/>
        <v>0.08452671503345184</v>
      </c>
      <c r="E65" s="14">
        <f>SUM(E66:E67)</f>
        <v>6768.8</v>
      </c>
      <c r="F65" s="15">
        <f aca="true" t="shared" si="5" ref="F65:F71">C65/E65</f>
        <v>1.3446401134617658</v>
      </c>
    </row>
    <row r="66" spans="1:6" ht="12.75">
      <c r="A66" s="18" t="s">
        <v>63</v>
      </c>
      <c r="B66" s="19">
        <v>31240.5</v>
      </c>
      <c r="C66" s="19">
        <v>7942.7</v>
      </c>
      <c r="D66" s="20">
        <f t="shared" si="3"/>
        <v>0.2542436900817849</v>
      </c>
      <c r="E66" s="19">
        <v>6584</v>
      </c>
      <c r="F66" s="20">
        <f t="shared" si="5"/>
        <v>1.2063639125151884</v>
      </c>
    </row>
    <row r="67" spans="1:6" ht="12.75">
      <c r="A67" s="18" t="s">
        <v>64</v>
      </c>
      <c r="B67" s="19">
        <v>76436.7</v>
      </c>
      <c r="C67" s="19">
        <v>1158.9</v>
      </c>
      <c r="D67" s="20">
        <f t="shared" si="3"/>
        <v>0.015161565059716081</v>
      </c>
      <c r="E67" s="19">
        <v>184.8</v>
      </c>
      <c r="F67" s="20">
        <f t="shared" si="5"/>
        <v>6.271103896103896</v>
      </c>
    </row>
    <row r="68" spans="1:6" ht="12.75" hidden="1">
      <c r="A68" s="18" t="s">
        <v>65</v>
      </c>
      <c r="B68" s="19"/>
      <c r="C68" s="19"/>
      <c r="D68" s="15" t="e">
        <f t="shared" si="3"/>
        <v>#DIV/0!</v>
      </c>
      <c r="E68" s="19"/>
      <c r="F68" s="15" t="e">
        <f t="shared" si="5"/>
        <v>#DIV/0!</v>
      </c>
    </row>
    <row r="69" spans="1:6" ht="22.5" hidden="1">
      <c r="A69" s="18" t="s">
        <v>66</v>
      </c>
      <c r="B69" s="19"/>
      <c r="C69" s="19"/>
      <c r="D69" s="15" t="e">
        <f t="shared" si="3"/>
        <v>#DIV/0!</v>
      </c>
      <c r="E69" s="19"/>
      <c r="F69" s="15" t="e">
        <f t="shared" si="5"/>
        <v>#DIV/0!</v>
      </c>
    </row>
    <row r="70" spans="1:6" s="16" customFormat="1" ht="12.75">
      <c r="A70" s="17" t="s">
        <v>67</v>
      </c>
      <c r="B70" s="14">
        <f>SUM(B71)</f>
        <v>1000</v>
      </c>
      <c r="C70" s="14">
        <f>SUM(C71)</f>
        <v>250</v>
      </c>
      <c r="D70" s="15">
        <f t="shared" si="3"/>
        <v>0.25</v>
      </c>
      <c r="E70" s="14">
        <f>SUM(E71)</f>
        <v>255</v>
      </c>
      <c r="F70" s="15">
        <f t="shared" si="5"/>
        <v>0.9803921568627451</v>
      </c>
    </row>
    <row r="71" spans="1:6" ht="12.75">
      <c r="A71" s="18" t="s">
        <v>68</v>
      </c>
      <c r="B71" s="19">
        <v>1000</v>
      </c>
      <c r="C71" s="19">
        <v>250</v>
      </c>
      <c r="D71" s="20">
        <f t="shared" si="3"/>
        <v>0.25</v>
      </c>
      <c r="E71" s="19">
        <v>255</v>
      </c>
      <c r="F71" s="20">
        <f t="shared" si="5"/>
        <v>0.9803921568627451</v>
      </c>
    </row>
    <row r="72" spans="1:6" s="16" customFormat="1" ht="22.5">
      <c r="A72" s="17" t="s">
        <v>69</v>
      </c>
      <c r="B72" s="14">
        <f>SUM(B73)</f>
        <v>27</v>
      </c>
      <c r="C72" s="14">
        <f>SUM(C73)</f>
        <v>0</v>
      </c>
      <c r="D72" s="15">
        <f t="shared" si="3"/>
        <v>0</v>
      </c>
      <c r="E72" s="14">
        <f>SUM(E73)</f>
        <v>0</v>
      </c>
      <c r="F72" s="15">
        <v>0</v>
      </c>
    </row>
    <row r="73" spans="1:6" ht="21" customHeight="1">
      <c r="A73" s="18" t="s">
        <v>70</v>
      </c>
      <c r="B73" s="19">
        <v>27</v>
      </c>
      <c r="C73" s="19">
        <v>0</v>
      </c>
      <c r="D73" s="20">
        <f t="shared" si="3"/>
        <v>0</v>
      </c>
      <c r="E73" s="19">
        <v>0</v>
      </c>
      <c r="F73" s="20">
        <v>0</v>
      </c>
    </row>
    <row r="74" spans="1:6" s="16" customFormat="1" ht="33.75">
      <c r="A74" s="17" t="s">
        <v>71</v>
      </c>
      <c r="B74" s="14">
        <f>SUM(B75:B77)</f>
        <v>48773.7</v>
      </c>
      <c r="C74" s="14">
        <f>SUM(C75:C77)</f>
        <v>12010.7</v>
      </c>
      <c r="D74" s="15">
        <f t="shared" si="3"/>
        <v>0.24625361619069297</v>
      </c>
      <c r="E74" s="14">
        <f>SUM(E75:E76)</f>
        <v>5637.3</v>
      </c>
      <c r="F74" s="15">
        <f>C74/E74</f>
        <v>2.1305766945168787</v>
      </c>
    </row>
    <row r="75" spans="1:6" ht="33.75">
      <c r="A75" s="18" t="s">
        <v>72</v>
      </c>
      <c r="B75" s="19">
        <v>21969.4</v>
      </c>
      <c r="C75" s="19">
        <v>11238.6</v>
      </c>
      <c r="D75" s="20">
        <f t="shared" si="3"/>
        <v>0.5115569838047466</v>
      </c>
      <c r="E75" s="19">
        <v>5380.3</v>
      </c>
      <c r="F75" s="20">
        <f>C75/E75</f>
        <v>2.0888426295931453</v>
      </c>
    </row>
    <row r="76" spans="1:6" ht="13.5" thickBot="1">
      <c r="A76" s="28" t="s">
        <v>73</v>
      </c>
      <c r="B76" s="19">
        <v>26804.3</v>
      </c>
      <c r="C76" s="19">
        <v>772.1</v>
      </c>
      <c r="D76" s="20">
        <f t="shared" si="3"/>
        <v>0.02880507978197528</v>
      </c>
      <c r="E76" s="19">
        <v>257</v>
      </c>
      <c r="F76" s="20">
        <f>C76/E76</f>
        <v>3.0042801556420233</v>
      </c>
    </row>
    <row r="77" spans="1:6" ht="22.5" hidden="1">
      <c r="A77" s="27" t="s">
        <v>74</v>
      </c>
      <c r="B77" s="19"/>
      <c r="C77" s="19"/>
      <c r="D77" s="20" t="e">
        <f t="shared" si="3"/>
        <v>#DIV/0!</v>
      </c>
      <c r="E77" s="19">
        <v>0</v>
      </c>
      <c r="F77" s="20">
        <v>0</v>
      </c>
    </row>
    <row r="78" spans="1:6" ht="22.5" hidden="1">
      <c r="A78" s="18" t="s">
        <v>75</v>
      </c>
      <c r="B78" s="19"/>
      <c r="C78" s="19"/>
      <c r="D78" s="22"/>
      <c r="E78" s="19"/>
      <c r="F78" s="22"/>
    </row>
    <row r="79" spans="1:6" ht="12.75">
      <c r="A79" s="23"/>
      <c r="B79" s="24"/>
      <c r="C79" s="24"/>
      <c r="D79" s="25"/>
      <c r="E79" s="24"/>
      <c r="F79" s="25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bud11</cp:lastModifiedBy>
  <dcterms:modified xsi:type="dcterms:W3CDTF">2020-05-15T11:28:11Z</dcterms:modified>
  <cp:category/>
  <cp:version/>
  <cp:contentType/>
  <cp:contentStatus/>
</cp:coreProperties>
</file>