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Лист1" sheetId="1" r:id="rId1"/>
  </sheets>
  <definedNames>
    <definedName name="__bookmark_4">#REF!</definedName>
    <definedName name="_xlnm.Print_Titles" localSheetId="0">'Лист1'!$3:$3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<sst xmlns="http://schemas.openxmlformats.org/spreadsheetml/2006/main" count="87" uniqueCount="86">
  <si>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</si>
  <si>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</si>
  <si>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</si>
  <si>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</si>
  <si>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</si>
  <si>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</si>
  <si>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</si>
  <si>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</si>
  <si>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</si>
  <si>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</si>
  <si>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</si>
  <si>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</si>
  <si>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</si>
  <si>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</si>
  <si>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</si>
  <si>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</si>
  <si>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</si>
  <si>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</si>
  <si>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</si>
  <si>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</si>
  <si>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</si>
  <si>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</si>
  <si>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</si>
  <si>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</si>
  <si>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</si>
  <si>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</si>
  <si>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</si>
  <si>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</si>
  <si>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</si>
  <si>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</si>
  <si>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</si>
  <si>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</si>
  <si>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</si>
  <si>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</si>
  <si>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</si>
  <si>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</si>
  <si>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</si>
  <si>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</si>
  <si>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</si>
  <si>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</si>
  <si>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</si>
  <si>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</si>
  <si>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</si>
  <si>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</si>
  <si>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</si>
  <si>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</si>
  <si>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</si>
  <si>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</si>
  <si>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</si>
  <si>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</si>
  <si>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</si>
  <si>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</si>
  <si>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</si>
  <si>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</si>
  <si>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</si>
  <si>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</si>
  <si>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</si>
  <si>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</si>
  <si>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</si>
  <si>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</si>
  <si>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</si>
  <si>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</si>
  <si>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</si>
  <si>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</si>
  <si>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</si>
  <si>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</si>
  <si>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</si>
  <si>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</si>
  <si>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</si>
  <si>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</si>
  <si>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</si>
  <si>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</si>
  <si>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</si>
  <si>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</si>
  <si>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</si>
  <si>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 xml:space="preserve">Молодежная политика </t>
  </si>
  <si>
    <t>Дополнительное образование детей</t>
  </si>
  <si>
    <t>Условно утверждаемые расходы</t>
  </si>
  <si>
    <t>2021 год</t>
  </si>
  <si>
    <t>Исполнение за 2018 год</t>
  </si>
  <si>
    <t>Ожидаемое исполнение  за 2019 год</t>
  </si>
  <si>
    <t>Бюджетные назначения на 2020 год (проект)</t>
  </si>
  <si>
    <t xml:space="preserve">Отношение 2020г к 2018г </t>
  </si>
  <si>
    <t>Отношение 2020г к 2019г</t>
  </si>
  <si>
    <t>2022 год</t>
  </si>
  <si>
    <t>Сведения о расходах  бюджета района по разделам и подразделам классификации расходов на 2020 год и плановый период 2021-2022гг в сравнении с ожидаемым исполнением 2019 года и отчетом за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</si>
</sst>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&quot;###,##0.00"/>
    <numFmt numFmtId="173" formatCode="0.0%"/>
    <numFmt numFmtId="17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3" fontId="4" fillId="0" borderId="11" xfId="55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72" fontId="6" fillId="0" borderId="11" xfId="0" applyNumberFormat="1" applyFont="1" applyBorder="1" applyAlignment="1">
      <alignment horizontal="center" vertical="center" wrapText="1"/>
    </xf>
    <xf numFmtId="173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173" fontId="4" fillId="0" borderId="16" xfId="55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vertical="top" wrapText="1"/>
    </xf>
    <xf numFmtId="172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174" fontId="4" fillId="0" borderId="24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"/>
    </sheetView>
  </sheetViews>
  <sheetFormatPr defaultColWidth="9.140625" defaultRowHeight="12.75"/>
  <cols>
    <col min="1" max="1" width="42.57421875" style="0" customWidth="1"/>
    <col min="2" max="2" width="11.28125" style="0" customWidth="1"/>
    <col min="3" max="3" width="10.28125" style="15" customWidth="1"/>
    <col min="4" max="4" width="11.00390625" style="15" customWidth="1"/>
    <col min="5" max="5" width="12.421875" style="16" customWidth="1"/>
    <col min="6" max="6" width="10.28125" style="15" customWidth="1"/>
    <col min="7" max="7" width="10.421875" style="16" customWidth="1"/>
    <col min="8" max="8" width="10.28125" style="0" customWidth="1"/>
  </cols>
  <sheetData>
    <row r="1" spans="1:8" ht="36.75" customHeight="1">
      <c r="A1" s="41" t="s">
        <v>85</v>
      </c>
      <c r="B1" s="41"/>
      <c r="C1" s="41"/>
      <c r="D1" s="41"/>
      <c r="E1" s="41"/>
      <c r="F1" s="41"/>
      <c r="G1" s="41"/>
      <c r="H1" s="41"/>
    </row>
    <row r="2" spans="1:8" ht="15" customHeight="1">
      <c r="A2" s="1"/>
      <c r="B2" s="21"/>
      <c r="C2" s="2"/>
      <c r="D2" s="2"/>
      <c r="E2" s="7"/>
      <c r="F2" s="2"/>
      <c r="G2" s="7"/>
      <c r="H2" s="7" t="s">
        <v>71</v>
      </c>
    </row>
    <row r="3" spans="1:8" ht="48.75" customHeight="1">
      <c r="A3" s="3" t="s">
        <v>0</v>
      </c>
      <c r="B3" s="22" t="s">
        <v>79</v>
      </c>
      <c r="C3" s="3" t="s">
        <v>80</v>
      </c>
      <c r="D3" s="3" t="s">
        <v>81</v>
      </c>
      <c r="E3" s="8" t="s">
        <v>82</v>
      </c>
      <c r="F3" s="8" t="s">
        <v>83</v>
      </c>
      <c r="G3" s="8" t="s">
        <v>78</v>
      </c>
      <c r="H3" s="26" t="s">
        <v>84</v>
      </c>
    </row>
    <row r="4" spans="1:8" ht="13.5" thickBot="1">
      <c r="A4" s="35" t="s">
        <v>1</v>
      </c>
      <c r="B4" s="28">
        <v>2</v>
      </c>
      <c r="C4" s="4">
        <v>3</v>
      </c>
      <c r="D4" s="4">
        <v>4</v>
      </c>
      <c r="E4" s="9">
        <v>5</v>
      </c>
      <c r="F4" s="4">
        <v>6</v>
      </c>
      <c r="G4" s="9">
        <v>7</v>
      </c>
      <c r="H4" s="9">
        <v>8</v>
      </c>
    </row>
    <row r="5" spans="1:8" s="20" customFormat="1" ht="24" customHeight="1">
      <c r="A5" s="34" t="s">
        <v>73</v>
      </c>
      <c r="B5" s="27">
        <f>B6+B17+B21+B32+B37+B41+B48+B51+B60+B66+B71+B73+B75</f>
        <v>711300.2000000001</v>
      </c>
      <c r="C5" s="18">
        <f>C6+C17+C21+C32+C37+C41+C48+C51+C60+C66+C71+C73+C75</f>
        <v>983128.3999999999</v>
      </c>
      <c r="D5" s="18">
        <f>D6+D17+D21+D32+D37+D41+D48+D51+D60+D66+D71+D73+D75</f>
        <v>990794.9000000001</v>
      </c>
      <c r="E5" s="19">
        <f>D5/B5</f>
        <v>1.3929349380191374</v>
      </c>
      <c r="F5" s="19">
        <f>D5/C5</f>
        <v>1.0077980658477572</v>
      </c>
      <c r="G5" s="18">
        <f>G6+G17+G21+G32+G37+G41+G48+G51+G60+G66+G71+G73+G75+G79</f>
        <v>861468.2</v>
      </c>
      <c r="H5" s="18">
        <f>H6+H17+H21+H32+H37+H41+H48+H51+H60+H66+H71+H73+H75+H79</f>
        <v>920633.4</v>
      </c>
    </row>
    <row r="6" spans="1:8" s="20" customFormat="1" ht="12.75">
      <c r="A6" s="17" t="s">
        <v>2</v>
      </c>
      <c r="B6" s="18">
        <f>SUM(B7:B14)</f>
        <v>59093.299999999996</v>
      </c>
      <c r="C6" s="18">
        <f>SUM(C7:C14)</f>
        <v>81039.1</v>
      </c>
      <c r="D6" s="18">
        <f>SUM(D7:D14)</f>
        <v>75246</v>
      </c>
      <c r="E6" s="19">
        <f aca="true" t="shared" si="0" ref="E6:E69">D6/B6</f>
        <v>1.273342324764398</v>
      </c>
      <c r="F6" s="19">
        <f aca="true" t="shared" si="1" ref="F6:F69">D6/C6</f>
        <v>0.9285147539891238</v>
      </c>
      <c r="G6" s="18">
        <f>SUM(G7:G14)</f>
        <v>73383.7</v>
      </c>
      <c r="H6" s="18">
        <f>SUM(H7:H14)</f>
        <v>72038.20000000001</v>
      </c>
    </row>
    <row r="7" spans="1:8" ht="21.75" customHeight="1">
      <c r="A7" s="5" t="s">
        <v>74</v>
      </c>
      <c r="B7" s="10">
        <v>2084.2</v>
      </c>
      <c r="C7" s="10">
        <v>2763.4</v>
      </c>
      <c r="D7" s="10">
        <v>2143.7</v>
      </c>
      <c r="E7" s="11">
        <f t="shared" si="0"/>
        <v>1.0285481239804242</v>
      </c>
      <c r="F7" s="11">
        <f>D7/C7</f>
        <v>0.7757472678584352</v>
      </c>
      <c r="G7" s="10">
        <v>2143.7</v>
      </c>
      <c r="H7" s="10">
        <v>2143.7</v>
      </c>
    </row>
    <row r="8" spans="1:8" ht="33" customHeight="1">
      <c r="A8" s="5" t="s">
        <v>3</v>
      </c>
      <c r="B8" s="10">
        <v>2604</v>
      </c>
      <c r="C8" s="10">
        <v>2408.1</v>
      </c>
      <c r="D8" s="10">
        <v>2012.4</v>
      </c>
      <c r="E8" s="11">
        <f t="shared" si="0"/>
        <v>0.7728110599078342</v>
      </c>
      <c r="F8" s="11">
        <f t="shared" si="1"/>
        <v>0.8356795814127321</v>
      </c>
      <c r="G8" s="10">
        <v>2012.4</v>
      </c>
      <c r="H8" s="10">
        <v>2012.4</v>
      </c>
    </row>
    <row r="9" spans="1:8" ht="32.25" customHeight="1">
      <c r="A9" s="5" t="s">
        <v>4</v>
      </c>
      <c r="B9" s="10">
        <v>36637.4</v>
      </c>
      <c r="C9" s="10">
        <v>35777.1</v>
      </c>
      <c r="D9" s="10">
        <v>34433.1</v>
      </c>
      <c r="E9" s="11">
        <f t="shared" si="0"/>
        <v>0.9398347044277159</v>
      </c>
      <c r="F9" s="11">
        <f t="shared" si="1"/>
        <v>0.9624340709560025</v>
      </c>
      <c r="G9" s="10">
        <v>34432.4</v>
      </c>
      <c r="H9" s="10">
        <v>34431.8</v>
      </c>
    </row>
    <row r="10" spans="1:8" ht="12.75">
      <c r="A10" s="5" t="s">
        <v>5</v>
      </c>
      <c r="B10" s="10">
        <v>33.8</v>
      </c>
      <c r="C10" s="10">
        <v>8.4</v>
      </c>
      <c r="D10" s="10">
        <v>14.8</v>
      </c>
      <c r="E10" s="11">
        <f t="shared" si="0"/>
        <v>0.43786982248520717</v>
      </c>
      <c r="F10" s="11">
        <f t="shared" si="1"/>
        <v>1.7619047619047619</v>
      </c>
      <c r="G10" s="10">
        <v>15.9</v>
      </c>
      <c r="H10" s="10">
        <v>44.8</v>
      </c>
    </row>
    <row r="11" spans="1:8" ht="32.25" customHeight="1">
      <c r="A11" s="5" t="s">
        <v>6</v>
      </c>
      <c r="B11" s="10">
        <v>10007.3</v>
      </c>
      <c r="C11" s="10">
        <v>9559.4</v>
      </c>
      <c r="D11" s="10">
        <v>8900.7</v>
      </c>
      <c r="E11" s="11">
        <f t="shared" si="0"/>
        <v>0.8894207228723033</v>
      </c>
      <c r="F11" s="11">
        <f t="shared" si="1"/>
        <v>0.931094001715589</v>
      </c>
      <c r="G11" s="10">
        <v>9103.5</v>
      </c>
      <c r="H11" s="10">
        <v>9103.5</v>
      </c>
    </row>
    <row r="12" spans="1:8" ht="12.75" hidden="1">
      <c r="A12" s="5" t="s">
        <v>7</v>
      </c>
      <c r="B12" s="10"/>
      <c r="C12" s="10"/>
      <c r="D12" s="10"/>
      <c r="E12" s="11"/>
      <c r="F12" s="11"/>
      <c r="G12" s="10"/>
      <c r="H12" s="25"/>
    </row>
    <row r="13" spans="1:9" ht="12.75">
      <c r="A13" s="5" t="s">
        <v>8</v>
      </c>
      <c r="B13" s="10">
        <v>0</v>
      </c>
      <c r="C13" s="10">
        <v>100</v>
      </c>
      <c r="D13" s="10">
        <v>500</v>
      </c>
      <c r="E13" s="11" t="e">
        <f t="shared" si="0"/>
        <v>#DIV/0!</v>
      </c>
      <c r="F13" s="11">
        <f t="shared" si="1"/>
        <v>5</v>
      </c>
      <c r="G13" s="10">
        <v>500</v>
      </c>
      <c r="H13" s="37">
        <v>500</v>
      </c>
      <c r="I13" s="36"/>
    </row>
    <row r="14" spans="1:8" ht="12.75">
      <c r="A14" s="5" t="s">
        <v>9</v>
      </c>
      <c r="B14" s="10">
        <v>7726.6</v>
      </c>
      <c r="C14" s="10">
        <v>30422.7</v>
      </c>
      <c r="D14" s="10">
        <v>27241.3</v>
      </c>
      <c r="E14" s="11">
        <f t="shared" si="0"/>
        <v>3.525651644966738</v>
      </c>
      <c r="F14" s="11">
        <f t="shared" si="1"/>
        <v>0.8954267701420321</v>
      </c>
      <c r="G14" s="10">
        <v>25175.8</v>
      </c>
      <c r="H14" s="10">
        <v>23802</v>
      </c>
    </row>
    <row r="15" spans="1:8" ht="12.75" hidden="1">
      <c r="A15" s="5" t="s">
        <v>10</v>
      </c>
      <c r="B15" s="5"/>
      <c r="C15" s="10"/>
      <c r="D15" s="10"/>
      <c r="E15" s="19" t="e">
        <f t="shared" si="0"/>
        <v>#DIV/0!</v>
      </c>
      <c r="F15" s="19" t="e">
        <f t="shared" si="1"/>
        <v>#DIV/0!</v>
      </c>
      <c r="G15" s="24"/>
      <c r="H15" s="25"/>
    </row>
    <row r="16" spans="1:8" ht="12.75" hidden="1">
      <c r="A16" s="5" t="s">
        <v>11</v>
      </c>
      <c r="B16" s="5"/>
      <c r="C16" s="10"/>
      <c r="D16" s="10"/>
      <c r="E16" s="19" t="e">
        <f t="shared" si="0"/>
        <v>#DIV/0!</v>
      </c>
      <c r="F16" s="19" t="e">
        <f t="shared" si="1"/>
        <v>#DIV/0!</v>
      </c>
      <c r="G16" s="24"/>
      <c r="H16" s="25"/>
    </row>
    <row r="17" spans="1:8" s="20" customFormat="1" ht="21.75" customHeight="1">
      <c r="A17" s="17" t="s">
        <v>12</v>
      </c>
      <c r="B17" s="18">
        <f>SUM(B18:B20)</f>
        <v>1358.7</v>
      </c>
      <c r="C17" s="18">
        <f>SUM(C18:C20)</f>
        <v>1525.6000000000001</v>
      </c>
      <c r="D17" s="18">
        <f>SUM(D18:D20)</f>
        <v>1583.7</v>
      </c>
      <c r="E17" s="19">
        <f t="shared" si="0"/>
        <v>1.1655994700816958</v>
      </c>
      <c r="F17" s="19">
        <f t="shared" si="1"/>
        <v>1.0380833770319873</v>
      </c>
      <c r="G17" s="18">
        <f>SUM(G18:G20)</f>
        <v>1388.4</v>
      </c>
      <c r="H17" s="18">
        <f>SUM(H18:H20)</f>
        <v>1388.4</v>
      </c>
    </row>
    <row r="18" spans="1:8" ht="21" customHeight="1">
      <c r="A18" s="5" t="s">
        <v>13</v>
      </c>
      <c r="B18" s="10">
        <v>1313.7</v>
      </c>
      <c r="C18" s="10">
        <v>1510.9</v>
      </c>
      <c r="D18" s="10">
        <v>1538.7</v>
      </c>
      <c r="E18" s="11">
        <f t="shared" si="0"/>
        <v>1.1712719799040876</v>
      </c>
      <c r="F18" s="11">
        <f t="shared" si="1"/>
        <v>1.0183996293599842</v>
      </c>
      <c r="G18" s="10">
        <v>1388.4</v>
      </c>
      <c r="H18" s="10">
        <v>1388.4</v>
      </c>
    </row>
    <row r="19" spans="1:8" ht="12.75" hidden="1">
      <c r="A19" s="5" t="s">
        <v>14</v>
      </c>
      <c r="B19" s="10"/>
      <c r="C19" s="10"/>
      <c r="D19" s="10"/>
      <c r="E19" s="11" t="e">
        <f t="shared" si="0"/>
        <v>#DIV/0!</v>
      </c>
      <c r="F19" s="11" t="e">
        <f t="shared" si="1"/>
        <v>#DIV/0!</v>
      </c>
      <c r="G19" s="10"/>
      <c r="H19" s="25"/>
    </row>
    <row r="20" spans="1:8" ht="22.5" customHeight="1">
      <c r="A20" s="5" t="s">
        <v>15</v>
      </c>
      <c r="B20" s="10">
        <v>45</v>
      </c>
      <c r="C20" s="10">
        <f>14.8-0.1</f>
        <v>14.700000000000001</v>
      </c>
      <c r="D20" s="10">
        <v>45</v>
      </c>
      <c r="E20" s="11">
        <v>0</v>
      </c>
      <c r="F20" s="11">
        <f t="shared" si="1"/>
        <v>3.061224489795918</v>
      </c>
      <c r="G20" s="10">
        <v>0</v>
      </c>
      <c r="H20" s="10">
        <v>0</v>
      </c>
    </row>
    <row r="21" spans="1:8" s="20" customFormat="1" ht="12.75">
      <c r="A21" s="17" t="s">
        <v>16</v>
      </c>
      <c r="B21" s="18">
        <f>SUM(B22:B31)</f>
        <v>48261</v>
      </c>
      <c r="C21" s="18">
        <f>SUM(C28:C31)</f>
        <v>56631.9</v>
      </c>
      <c r="D21" s="18">
        <f>SUM(D29:D31)</f>
        <v>58188.3</v>
      </c>
      <c r="E21" s="19">
        <f t="shared" si="0"/>
        <v>1.2057002548641762</v>
      </c>
      <c r="F21" s="19">
        <f t="shared" si="1"/>
        <v>1.0274827438245935</v>
      </c>
      <c r="G21" s="18">
        <f>SUM(G29:G31)</f>
        <v>57634.5</v>
      </c>
      <c r="H21" s="18">
        <f>SUM(H29:H31)</f>
        <v>58110.5</v>
      </c>
    </row>
    <row r="22" spans="1:8" ht="12.75" hidden="1">
      <c r="A22" s="5" t="s">
        <v>17</v>
      </c>
      <c r="B22" s="10"/>
      <c r="C22" s="10"/>
      <c r="D22" s="10"/>
      <c r="E22" s="19" t="e">
        <f t="shared" si="0"/>
        <v>#DIV/0!</v>
      </c>
      <c r="F22" s="19"/>
      <c r="G22" s="10"/>
      <c r="H22" s="25"/>
    </row>
    <row r="23" spans="1:8" ht="12.75" hidden="1">
      <c r="A23" s="5" t="s">
        <v>18</v>
      </c>
      <c r="B23" s="10"/>
      <c r="C23" s="10"/>
      <c r="D23" s="10"/>
      <c r="E23" s="19" t="e">
        <f t="shared" si="0"/>
        <v>#DIV/0!</v>
      </c>
      <c r="F23" s="19" t="e">
        <f t="shared" si="1"/>
        <v>#DIV/0!</v>
      </c>
      <c r="G23" s="10"/>
      <c r="H23" s="25"/>
    </row>
    <row r="24" spans="1:8" ht="12.75" hidden="1">
      <c r="A24" s="5" t="s">
        <v>19</v>
      </c>
      <c r="B24" s="10"/>
      <c r="C24" s="10"/>
      <c r="D24" s="10"/>
      <c r="E24" s="19" t="e">
        <f t="shared" si="0"/>
        <v>#DIV/0!</v>
      </c>
      <c r="F24" s="19" t="e">
        <f t="shared" si="1"/>
        <v>#DIV/0!</v>
      </c>
      <c r="G24" s="10"/>
      <c r="H24" s="25"/>
    </row>
    <row r="25" spans="1:8" ht="12.75" hidden="1">
      <c r="A25" s="5" t="s">
        <v>20</v>
      </c>
      <c r="B25" s="10"/>
      <c r="C25" s="10"/>
      <c r="D25" s="10"/>
      <c r="E25" s="19" t="e">
        <f t="shared" si="0"/>
        <v>#DIV/0!</v>
      </c>
      <c r="F25" s="19" t="e">
        <f t="shared" si="1"/>
        <v>#DIV/0!</v>
      </c>
      <c r="G25" s="10"/>
      <c r="H25" s="25"/>
    </row>
    <row r="26" spans="1:8" ht="12.75" hidden="1">
      <c r="A26" s="5" t="s">
        <v>21</v>
      </c>
      <c r="B26" s="10"/>
      <c r="C26" s="10"/>
      <c r="D26" s="10"/>
      <c r="E26" s="19" t="e">
        <f t="shared" si="0"/>
        <v>#DIV/0!</v>
      </c>
      <c r="F26" s="19" t="e">
        <f t="shared" si="1"/>
        <v>#DIV/0!</v>
      </c>
      <c r="G26" s="10"/>
      <c r="H26" s="25"/>
    </row>
    <row r="27" spans="1:8" ht="12.75" hidden="1">
      <c r="A27" s="5" t="s">
        <v>22</v>
      </c>
      <c r="B27" s="10"/>
      <c r="C27" s="10"/>
      <c r="D27" s="10"/>
      <c r="E27" s="19" t="e">
        <f t="shared" si="0"/>
        <v>#DIV/0!</v>
      </c>
      <c r="F27" s="19" t="e">
        <f t="shared" si="1"/>
        <v>#DIV/0!</v>
      </c>
      <c r="G27" s="10"/>
      <c r="H27" s="25"/>
    </row>
    <row r="28" spans="1:8" ht="12.75">
      <c r="A28" s="5" t="s">
        <v>17</v>
      </c>
      <c r="B28" s="10">
        <v>0</v>
      </c>
      <c r="C28" s="10">
        <v>72.7</v>
      </c>
      <c r="D28" s="10">
        <v>0</v>
      </c>
      <c r="E28" s="19">
        <v>0</v>
      </c>
      <c r="F28" s="19">
        <v>0</v>
      </c>
      <c r="G28" s="10">
        <v>0</v>
      </c>
      <c r="H28" s="39">
        <v>0</v>
      </c>
    </row>
    <row r="29" spans="1:8" ht="12.75">
      <c r="A29" s="5" t="s">
        <v>23</v>
      </c>
      <c r="B29" s="10">
        <v>2159</v>
      </c>
      <c r="C29" s="10">
        <v>2909</v>
      </c>
      <c r="D29" s="10">
        <v>6340.5</v>
      </c>
      <c r="E29" s="11">
        <f t="shared" si="0"/>
        <v>2.9367762853172765</v>
      </c>
      <c r="F29" s="11">
        <f t="shared" si="1"/>
        <v>2.179614987968374</v>
      </c>
      <c r="G29" s="10">
        <v>5200</v>
      </c>
      <c r="H29" s="10">
        <v>5200</v>
      </c>
    </row>
    <row r="30" spans="1:8" ht="12.75">
      <c r="A30" s="5" t="s">
        <v>24</v>
      </c>
      <c r="B30" s="10">
        <f>26186.4+0.1</f>
        <v>26186.5</v>
      </c>
      <c r="C30" s="10">
        <v>28093</v>
      </c>
      <c r="D30" s="10">
        <v>26054.4</v>
      </c>
      <c r="E30" s="11">
        <f t="shared" si="0"/>
        <v>0.9949554159586047</v>
      </c>
      <c r="F30" s="11">
        <f t="shared" si="1"/>
        <v>0.9274338803260599</v>
      </c>
      <c r="G30" s="10">
        <v>26603.4</v>
      </c>
      <c r="H30" s="10">
        <v>27388.4</v>
      </c>
    </row>
    <row r="31" spans="1:8" ht="12.75">
      <c r="A31" s="5" t="s">
        <v>25</v>
      </c>
      <c r="B31" s="10">
        <v>19915.5</v>
      </c>
      <c r="C31" s="10">
        <v>25557.2</v>
      </c>
      <c r="D31" s="10">
        <v>25793.4</v>
      </c>
      <c r="E31" s="11">
        <f t="shared" si="0"/>
        <v>1.2951419748437147</v>
      </c>
      <c r="F31" s="11">
        <f t="shared" si="1"/>
        <v>1.0092420139921432</v>
      </c>
      <c r="G31" s="10">
        <v>25831.1</v>
      </c>
      <c r="H31" s="10">
        <v>25522.1</v>
      </c>
    </row>
    <row r="32" spans="1:8" s="20" customFormat="1" ht="12.75">
      <c r="A32" s="17" t="s">
        <v>26</v>
      </c>
      <c r="B32" s="18">
        <f>SUM(B33:B35)</f>
        <v>9373</v>
      </c>
      <c r="C32" s="18">
        <f>SUM(C33:C35)</f>
        <v>76929</v>
      </c>
      <c r="D32" s="18">
        <f>SUM(D33:D35)</f>
        <v>53331.1</v>
      </c>
      <c r="E32" s="19">
        <f t="shared" si="0"/>
        <v>5.689864504427611</v>
      </c>
      <c r="F32" s="19">
        <f t="shared" si="1"/>
        <v>0.6932509196791847</v>
      </c>
      <c r="G32" s="18">
        <f>SUM(G33:G35)</f>
        <v>9318.1</v>
      </c>
      <c r="H32" s="18">
        <f>SUM(H33:H35)</f>
        <v>60111.1</v>
      </c>
    </row>
    <row r="33" spans="1:8" ht="12.75">
      <c r="A33" s="5" t="s">
        <v>27</v>
      </c>
      <c r="B33" s="10">
        <v>3072.7</v>
      </c>
      <c r="C33" s="10">
        <v>31664</v>
      </c>
      <c r="D33" s="10">
        <v>3449</v>
      </c>
      <c r="E33" s="11">
        <f t="shared" si="0"/>
        <v>1.1224655840140594</v>
      </c>
      <c r="F33" s="11">
        <f t="shared" si="1"/>
        <v>0.10892496210207175</v>
      </c>
      <c r="G33" s="10">
        <v>6116.1</v>
      </c>
      <c r="H33" s="10">
        <v>3983.6</v>
      </c>
    </row>
    <row r="34" spans="1:8" ht="12.75">
      <c r="A34" s="5" t="s">
        <v>28</v>
      </c>
      <c r="B34" s="10">
        <v>2580.6</v>
      </c>
      <c r="C34" s="10">
        <v>38904.6</v>
      </c>
      <c r="D34" s="10">
        <v>48087.6</v>
      </c>
      <c r="E34" s="11">
        <f t="shared" si="0"/>
        <v>18.634271099744247</v>
      </c>
      <c r="F34" s="11">
        <f t="shared" si="1"/>
        <v>1.2360389259881865</v>
      </c>
      <c r="G34" s="10">
        <v>1900</v>
      </c>
      <c r="H34" s="10">
        <v>55993.5</v>
      </c>
    </row>
    <row r="35" spans="1:8" ht="12.75">
      <c r="A35" s="5" t="s">
        <v>29</v>
      </c>
      <c r="B35" s="10">
        <v>3719.7</v>
      </c>
      <c r="C35" s="10">
        <v>6360.4</v>
      </c>
      <c r="D35" s="10">
        <v>1794.5</v>
      </c>
      <c r="E35" s="19">
        <f t="shared" si="0"/>
        <v>0.48243137887464044</v>
      </c>
      <c r="F35" s="19">
        <f t="shared" si="1"/>
        <v>0.28213634362618706</v>
      </c>
      <c r="G35" s="10">
        <v>1302</v>
      </c>
      <c r="H35" s="40">
        <v>134</v>
      </c>
    </row>
    <row r="36" spans="1:8" ht="22.5" hidden="1">
      <c r="A36" s="5" t="s">
        <v>30</v>
      </c>
      <c r="B36" s="5"/>
      <c r="C36" s="10"/>
      <c r="D36" s="10"/>
      <c r="E36" s="19" t="e">
        <f t="shared" si="0"/>
        <v>#DIV/0!</v>
      </c>
      <c r="F36" s="19" t="e">
        <f t="shared" si="1"/>
        <v>#DIV/0!</v>
      </c>
      <c r="G36" s="10"/>
      <c r="H36" s="24"/>
    </row>
    <row r="37" spans="1:8" s="20" customFormat="1" ht="12.75">
      <c r="A37" s="17" t="s">
        <v>31</v>
      </c>
      <c r="B37" s="18">
        <f>SUM(B40)</f>
        <v>35.1</v>
      </c>
      <c r="C37" s="18">
        <f>SUM(C40)</f>
        <v>20.9</v>
      </c>
      <c r="D37" s="18">
        <f>SUM(D40)</f>
        <v>520</v>
      </c>
      <c r="E37" s="19">
        <f t="shared" si="0"/>
        <v>14.814814814814815</v>
      </c>
      <c r="F37" s="19">
        <f t="shared" si="1"/>
        <v>24.880382775119617</v>
      </c>
      <c r="G37" s="18">
        <f>SUM(G40)</f>
        <v>208.9</v>
      </c>
      <c r="H37" s="18">
        <f>SUM(H40)</f>
        <v>208.6</v>
      </c>
    </row>
    <row r="38" spans="1:8" ht="22.5" hidden="1">
      <c r="A38" s="5" t="s">
        <v>32</v>
      </c>
      <c r="B38" s="5"/>
      <c r="C38" s="10"/>
      <c r="D38" s="10"/>
      <c r="E38" s="19" t="e">
        <f t="shared" si="0"/>
        <v>#DIV/0!</v>
      </c>
      <c r="F38" s="19" t="e">
        <f t="shared" si="1"/>
        <v>#DIV/0!</v>
      </c>
      <c r="G38" s="10"/>
      <c r="H38" s="24"/>
    </row>
    <row r="39" spans="1:8" ht="22.5" hidden="1">
      <c r="A39" s="5" t="s">
        <v>69</v>
      </c>
      <c r="B39" s="5"/>
      <c r="C39" s="10"/>
      <c r="D39" s="10"/>
      <c r="E39" s="19" t="e">
        <f t="shared" si="0"/>
        <v>#DIV/0!</v>
      </c>
      <c r="F39" s="19" t="e">
        <f t="shared" si="1"/>
        <v>#DIV/0!</v>
      </c>
      <c r="G39" s="10"/>
      <c r="H39" s="24"/>
    </row>
    <row r="40" spans="1:8" ht="12.75">
      <c r="A40" s="5" t="s">
        <v>33</v>
      </c>
      <c r="B40" s="10">
        <v>35.1</v>
      </c>
      <c r="C40" s="10">
        <v>20.9</v>
      </c>
      <c r="D40" s="10">
        <v>520</v>
      </c>
      <c r="E40" s="11">
        <f t="shared" si="0"/>
        <v>14.814814814814815</v>
      </c>
      <c r="F40" s="11">
        <f t="shared" si="1"/>
        <v>24.880382775119617</v>
      </c>
      <c r="G40" s="10">
        <v>208.9</v>
      </c>
      <c r="H40" s="10">
        <v>208.6</v>
      </c>
    </row>
    <row r="41" spans="1:8" s="20" customFormat="1" ht="12.75">
      <c r="A41" s="17" t="s">
        <v>34</v>
      </c>
      <c r="B41" s="18">
        <f>SUM(B42:B47)</f>
        <v>431053.2</v>
      </c>
      <c r="C41" s="18">
        <f>SUM(C42:C47)</f>
        <v>520201.3</v>
      </c>
      <c r="D41" s="18">
        <f>SUM(D42:D47)</f>
        <v>558866.6</v>
      </c>
      <c r="E41" s="19">
        <f t="shared" si="0"/>
        <v>1.2965142121668507</v>
      </c>
      <c r="F41" s="19">
        <f t="shared" si="1"/>
        <v>1.0743275728069115</v>
      </c>
      <c r="G41" s="18">
        <f>SUM(G42:G47)</f>
        <v>529728.8999999999</v>
      </c>
      <c r="H41" s="18">
        <f>SUM(H42:H47)</f>
        <v>536832.3999999999</v>
      </c>
    </row>
    <row r="42" spans="1:8" ht="12.75">
      <c r="A42" s="5" t="s">
        <v>35</v>
      </c>
      <c r="B42" s="10">
        <v>130272.6</v>
      </c>
      <c r="C42" s="10">
        <v>152169</v>
      </c>
      <c r="D42" s="10">
        <v>159092</v>
      </c>
      <c r="E42" s="11">
        <f t="shared" si="0"/>
        <v>1.221223803009996</v>
      </c>
      <c r="F42" s="11">
        <f t="shared" si="1"/>
        <v>1.0454954688537088</v>
      </c>
      <c r="G42" s="10">
        <v>163248.7</v>
      </c>
      <c r="H42" s="10">
        <v>168273</v>
      </c>
    </row>
    <row r="43" spans="1:8" ht="12.75">
      <c r="A43" s="5" t="s">
        <v>36</v>
      </c>
      <c r="B43" s="10">
        <v>240507.8</v>
      </c>
      <c r="C43" s="10">
        <v>290124.2</v>
      </c>
      <c r="D43" s="10">
        <v>310691.2</v>
      </c>
      <c r="E43" s="11">
        <f t="shared" si="0"/>
        <v>1.291813404804335</v>
      </c>
      <c r="F43" s="11">
        <f t="shared" si="1"/>
        <v>1.070890329038391</v>
      </c>
      <c r="G43" s="10">
        <v>289259.3</v>
      </c>
      <c r="H43" s="10">
        <v>289840.5</v>
      </c>
    </row>
    <row r="44" spans="1:8" ht="12.75">
      <c r="A44" s="5" t="s">
        <v>76</v>
      </c>
      <c r="B44" s="10">
        <v>26670.4</v>
      </c>
      <c r="C44" s="10">
        <v>35858.3</v>
      </c>
      <c r="D44" s="10">
        <v>43965.3</v>
      </c>
      <c r="E44" s="11">
        <f>D44/B44</f>
        <v>1.648467964484972</v>
      </c>
      <c r="F44" s="11">
        <f>D44/C44</f>
        <v>1.2260843375173949</v>
      </c>
      <c r="G44" s="10">
        <v>32102.8</v>
      </c>
      <c r="H44" s="10">
        <v>33600.8</v>
      </c>
    </row>
    <row r="45" spans="1:8" ht="22.5" hidden="1">
      <c r="A45" s="5" t="s">
        <v>37</v>
      </c>
      <c r="B45" s="5"/>
      <c r="C45" s="10"/>
      <c r="D45" s="10"/>
      <c r="E45" s="11" t="e">
        <f t="shared" si="0"/>
        <v>#DIV/0!</v>
      </c>
      <c r="F45" s="11" t="e">
        <f t="shared" si="1"/>
        <v>#DIV/0!</v>
      </c>
      <c r="G45" s="10"/>
      <c r="H45" s="10"/>
    </row>
    <row r="46" spans="1:8" ht="12.75">
      <c r="A46" s="5" t="s">
        <v>75</v>
      </c>
      <c r="B46" s="10">
        <v>2562.8</v>
      </c>
      <c r="C46" s="10">
        <v>2610.5</v>
      </c>
      <c r="D46" s="10">
        <v>3076.6</v>
      </c>
      <c r="E46" s="11">
        <f t="shared" si="0"/>
        <v>1.200483845793663</v>
      </c>
      <c r="F46" s="11">
        <f t="shared" si="1"/>
        <v>1.1785481708484964</v>
      </c>
      <c r="G46" s="10">
        <v>3076.6</v>
      </c>
      <c r="H46" s="10">
        <v>3076.6</v>
      </c>
    </row>
    <row r="47" spans="1:8" ht="12.75">
      <c r="A47" s="5" t="s">
        <v>38</v>
      </c>
      <c r="B47" s="10">
        <v>31039.6</v>
      </c>
      <c r="C47" s="10">
        <v>39439.3</v>
      </c>
      <c r="D47" s="10">
        <v>42041.5</v>
      </c>
      <c r="E47" s="11">
        <f t="shared" si="0"/>
        <v>1.3544472222580188</v>
      </c>
      <c r="F47" s="11">
        <f t="shared" si="1"/>
        <v>1.0659798728679262</v>
      </c>
      <c r="G47" s="10">
        <v>42041.5</v>
      </c>
      <c r="H47" s="10">
        <v>42041.5</v>
      </c>
    </row>
    <row r="48" spans="1:8" s="20" customFormat="1" ht="12.75">
      <c r="A48" s="17" t="s">
        <v>39</v>
      </c>
      <c r="B48" s="18">
        <f>SUM(B49:B50)</f>
        <v>56354</v>
      </c>
      <c r="C48" s="18">
        <f>SUM(C49:C50)</f>
        <v>82675.7</v>
      </c>
      <c r="D48" s="18">
        <f>SUM(D49:D50)</f>
        <v>75873.6</v>
      </c>
      <c r="E48" s="19">
        <f t="shared" si="0"/>
        <v>1.3463747027717643</v>
      </c>
      <c r="F48" s="19">
        <f t="shared" si="1"/>
        <v>0.9177255227352173</v>
      </c>
      <c r="G48" s="18">
        <f>SUM(G49:G50)</f>
        <v>69991.9</v>
      </c>
      <c r="H48" s="18">
        <f>SUM(H49:H50)</f>
        <v>75254.3</v>
      </c>
    </row>
    <row r="49" spans="1:8" ht="12.75">
      <c r="A49" s="5" t="s">
        <v>40</v>
      </c>
      <c r="B49" s="10">
        <v>47013.2</v>
      </c>
      <c r="C49" s="10">
        <v>80563.7</v>
      </c>
      <c r="D49" s="10">
        <v>75873.6</v>
      </c>
      <c r="E49" s="11">
        <f t="shared" si="0"/>
        <v>1.6138786553563682</v>
      </c>
      <c r="F49" s="11">
        <f t="shared" si="1"/>
        <v>0.9417839548084312</v>
      </c>
      <c r="G49" s="10">
        <v>69991.9</v>
      </c>
      <c r="H49" s="10">
        <v>75254.3</v>
      </c>
    </row>
    <row r="50" spans="1:8" ht="12.75">
      <c r="A50" s="5" t="s">
        <v>41</v>
      </c>
      <c r="B50" s="10">
        <v>9340.8</v>
      </c>
      <c r="C50" s="10">
        <v>2112</v>
      </c>
      <c r="D50" s="10">
        <v>0</v>
      </c>
      <c r="E50" s="11">
        <f t="shared" si="0"/>
        <v>0</v>
      </c>
      <c r="F50" s="11">
        <f t="shared" si="1"/>
        <v>0</v>
      </c>
      <c r="G50" s="10">
        <v>0</v>
      </c>
      <c r="H50" s="10">
        <v>0</v>
      </c>
    </row>
    <row r="51" spans="1:8" s="20" customFormat="1" ht="12.75">
      <c r="A51" s="17" t="s">
        <v>42</v>
      </c>
      <c r="B51" s="18">
        <f>SUM(B58:B59)</f>
        <v>335.4</v>
      </c>
      <c r="C51" s="18">
        <f>SUM(C58:C59)</f>
        <v>92</v>
      </c>
      <c r="D51" s="18">
        <f>SUM(D58:D59)</f>
        <v>741.8</v>
      </c>
      <c r="E51" s="19">
        <f t="shared" si="0"/>
        <v>2.2116875372689324</v>
      </c>
      <c r="F51" s="19">
        <f t="shared" si="1"/>
        <v>8.06304347826087</v>
      </c>
      <c r="G51" s="18">
        <f>SUM(G58:G59)</f>
        <v>429.8</v>
      </c>
      <c r="H51" s="18">
        <f>SUM(H58:H59)</f>
        <v>429.8</v>
      </c>
    </row>
    <row r="52" spans="1:8" ht="12.75" hidden="1">
      <c r="A52" s="5" t="s">
        <v>43</v>
      </c>
      <c r="B52" s="5"/>
      <c r="C52" s="10"/>
      <c r="D52" s="10"/>
      <c r="E52" s="19" t="e">
        <f t="shared" si="0"/>
        <v>#DIV/0!</v>
      </c>
      <c r="F52" s="19" t="e">
        <f t="shared" si="1"/>
        <v>#DIV/0!</v>
      </c>
      <c r="G52" s="10"/>
      <c r="H52" s="24"/>
    </row>
    <row r="53" spans="1:8" ht="12.75" hidden="1">
      <c r="A53" s="5" t="s">
        <v>44</v>
      </c>
      <c r="B53" s="5"/>
      <c r="C53" s="10"/>
      <c r="D53" s="10"/>
      <c r="E53" s="19" t="e">
        <f t="shared" si="0"/>
        <v>#DIV/0!</v>
      </c>
      <c r="F53" s="19" t="e">
        <f t="shared" si="1"/>
        <v>#DIV/0!</v>
      </c>
      <c r="G53" s="10"/>
      <c r="H53" s="24"/>
    </row>
    <row r="54" spans="1:8" ht="22.5" hidden="1">
      <c r="A54" s="5" t="s">
        <v>45</v>
      </c>
      <c r="B54" s="5"/>
      <c r="C54" s="10"/>
      <c r="D54" s="10"/>
      <c r="E54" s="19" t="e">
        <f t="shared" si="0"/>
        <v>#DIV/0!</v>
      </c>
      <c r="F54" s="19" t="e">
        <f t="shared" si="1"/>
        <v>#DIV/0!</v>
      </c>
      <c r="G54" s="10"/>
      <c r="H54" s="24"/>
    </row>
    <row r="55" spans="1:8" ht="12.75" hidden="1">
      <c r="A55" s="5" t="s">
        <v>46</v>
      </c>
      <c r="B55" s="5"/>
      <c r="C55" s="10"/>
      <c r="D55" s="10"/>
      <c r="E55" s="19" t="e">
        <f t="shared" si="0"/>
        <v>#DIV/0!</v>
      </c>
      <c r="F55" s="19" t="e">
        <f t="shared" si="1"/>
        <v>#DIV/0!</v>
      </c>
      <c r="G55" s="10"/>
      <c r="H55" s="24"/>
    </row>
    <row r="56" spans="1:8" ht="12.75" hidden="1">
      <c r="A56" s="5" t="s">
        <v>47</v>
      </c>
      <c r="B56" s="5"/>
      <c r="C56" s="10"/>
      <c r="D56" s="10"/>
      <c r="E56" s="19" t="e">
        <f t="shared" si="0"/>
        <v>#DIV/0!</v>
      </c>
      <c r="F56" s="19" t="e">
        <f t="shared" si="1"/>
        <v>#DIV/0!</v>
      </c>
      <c r="G56" s="10"/>
      <c r="H56" s="24"/>
    </row>
    <row r="57" spans="1:8" ht="22.5" hidden="1">
      <c r="A57" s="5" t="s">
        <v>48</v>
      </c>
      <c r="B57" s="5"/>
      <c r="C57" s="10"/>
      <c r="D57" s="10"/>
      <c r="E57" s="19" t="e">
        <f t="shared" si="0"/>
        <v>#DIV/0!</v>
      </c>
      <c r="F57" s="19" t="e">
        <f t="shared" si="1"/>
        <v>#DIV/0!</v>
      </c>
      <c r="G57" s="10"/>
      <c r="H57" s="24"/>
    </row>
    <row r="58" spans="1:8" ht="12.75">
      <c r="A58" s="5" t="s">
        <v>49</v>
      </c>
      <c r="B58" s="10">
        <v>307.4</v>
      </c>
      <c r="C58" s="10">
        <v>92</v>
      </c>
      <c r="D58" s="10">
        <v>429.8</v>
      </c>
      <c r="E58" s="11">
        <f t="shared" si="0"/>
        <v>1.3981782693558882</v>
      </c>
      <c r="F58" s="11">
        <f t="shared" si="1"/>
        <v>4.671739130434783</v>
      </c>
      <c r="G58" s="10">
        <v>429.8</v>
      </c>
      <c r="H58" s="10">
        <v>429.8</v>
      </c>
    </row>
    <row r="59" spans="1:8" ht="12.75">
      <c r="A59" s="5" t="s">
        <v>50</v>
      </c>
      <c r="B59" s="10">
        <v>28</v>
      </c>
      <c r="C59" s="10">
        <v>0</v>
      </c>
      <c r="D59" s="10">
        <v>312</v>
      </c>
      <c r="E59" s="11">
        <f t="shared" si="0"/>
        <v>11.142857142857142</v>
      </c>
      <c r="F59" s="11" t="e">
        <f t="shared" si="1"/>
        <v>#DIV/0!</v>
      </c>
      <c r="G59" s="10">
        <v>0</v>
      </c>
      <c r="H59" s="10">
        <v>0</v>
      </c>
    </row>
    <row r="60" spans="1:8" s="20" customFormat="1" ht="12.75">
      <c r="A60" s="17" t="s">
        <v>51</v>
      </c>
      <c r="B60" s="18">
        <f>SUM(B61:B65)</f>
        <v>18092.3</v>
      </c>
      <c r="C60" s="18">
        <f>SUM(C61:C65)</f>
        <v>30978.699999999997</v>
      </c>
      <c r="D60" s="18">
        <f>SUM(D61:D65)</f>
        <v>30313.8</v>
      </c>
      <c r="E60" s="19">
        <f t="shared" si="0"/>
        <v>1.6755083654372303</v>
      </c>
      <c r="F60" s="19">
        <f t="shared" si="1"/>
        <v>0.9785368656528519</v>
      </c>
      <c r="G60" s="18">
        <f>SUM(G61:G65)</f>
        <v>28930.5</v>
      </c>
      <c r="H60" s="18">
        <f>SUM(H61:H65)</f>
        <v>26504.6</v>
      </c>
    </row>
    <row r="61" spans="1:8" ht="12.75">
      <c r="A61" s="5" t="s">
        <v>52</v>
      </c>
      <c r="B61" s="10">
        <v>6419.2</v>
      </c>
      <c r="C61" s="10">
        <v>6439</v>
      </c>
      <c r="D61" s="10">
        <v>7233.8</v>
      </c>
      <c r="E61" s="11">
        <f t="shared" si="0"/>
        <v>1.1269005483549352</v>
      </c>
      <c r="F61" s="11">
        <f t="shared" si="1"/>
        <v>1.1234353160428638</v>
      </c>
      <c r="G61" s="10">
        <v>6344.3</v>
      </c>
      <c r="H61" s="10">
        <v>3919.5</v>
      </c>
    </row>
    <row r="62" spans="1:8" ht="12.75" hidden="1">
      <c r="A62" s="5" t="s">
        <v>53</v>
      </c>
      <c r="B62" s="10"/>
      <c r="C62" s="10"/>
      <c r="D62" s="10"/>
      <c r="E62" s="11"/>
      <c r="F62" s="11"/>
      <c r="G62" s="10"/>
      <c r="H62" s="24"/>
    </row>
    <row r="63" spans="1:8" ht="12.75">
      <c r="A63" s="5" t="s">
        <v>54</v>
      </c>
      <c r="B63" s="10">
        <v>4950.1</v>
      </c>
      <c r="C63" s="10">
        <v>17466.1</v>
      </c>
      <c r="D63" s="10">
        <v>15208</v>
      </c>
      <c r="E63" s="11">
        <f t="shared" si="0"/>
        <v>3.072261166441082</v>
      </c>
      <c r="F63" s="11">
        <f t="shared" si="1"/>
        <v>0.8707152712969697</v>
      </c>
      <c r="G63" s="10">
        <v>15134.2</v>
      </c>
      <c r="H63" s="10">
        <v>15133.1</v>
      </c>
    </row>
    <row r="64" spans="1:8" ht="12.75">
      <c r="A64" s="5" t="s">
        <v>55</v>
      </c>
      <c r="B64" s="10">
        <v>6523</v>
      </c>
      <c r="C64" s="10">
        <v>6553.6</v>
      </c>
      <c r="D64" s="10">
        <v>7452</v>
      </c>
      <c r="E64" s="11">
        <f t="shared" si="0"/>
        <v>1.1424191323010884</v>
      </c>
      <c r="F64" s="11">
        <f t="shared" si="1"/>
        <v>1.1370849609375</v>
      </c>
      <c r="G64" s="10">
        <v>7452</v>
      </c>
      <c r="H64" s="10">
        <v>7452</v>
      </c>
    </row>
    <row r="65" spans="1:8" ht="12.75">
      <c r="A65" s="5" t="s">
        <v>56</v>
      </c>
      <c r="B65" s="10">
        <v>200</v>
      </c>
      <c r="C65" s="10">
        <v>520</v>
      </c>
      <c r="D65" s="10">
        <v>420</v>
      </c>
      <c r="E65" s="11">
        <v>0</v>
      </c>
      <c r="F65" s="11">
        <f t="shared" si="1"/>
        <v>0.8076923076923077</v>
      </c>
      <c r="G65" s="10">
        <v>0</v>
      </c>
      <c r="H65" s="10">
        <v>0</v>
      </c>
    </row>
    <row r="66" spans="1:8" s="20" customFormat="1" ht="12.75">
      <c r="A66" s="17" t="s">
        <v>57</v>
      </c>
      <c r="B66" s="18">
        <f>SUM(B67:B68)</f>
        <v>29752.7</v>
      </c>
      <c r="C66" s="18">
        <f>SUM(C67:C68)</f>
        <v>84333.6</v>
      </c>
      <c r="D66" s="18">
        <f>SUM(D67:D68)</f>
        <v>90569.20000000001</v>
      </c>
      <c r="E66" s="19">
        <f t="shared" si="0"/>
        <v>3.0440665889146197</v>
      </c>
      <c r="F66" s="19">
        <f t="shared" si="1"/>
        <v>1.0739396871472344</v>
      </c>
      <c r="G66" s="18">
        <f>SUM(G67:G68)</f>
        <v>35021</v>
      </c>
      <c r="H66" s="18">
        <f>SUM(H67:H68)</f>
        <v>24895</v>
      </c>
    </row>
    <row r="67" spans="1:8" ht="12.75">
      <c r="A67" s="5" t="s">
        <v>58</v>
      </c>
      <c r="B67" s="10">
        <v>29252.7</v>
      </c>
      <c r="C67" s="10">
        <v>62292</v>
      </c>
      <c r="D67" s="10">
        <v>28558.9</v>
      </c>
      <c r="E67" s="11">
        <f t="shared" si="0"/>
        <v>0.9762825311851556</v>
      </c>
      <c r="F67" s="11">
        <f t="shared" si="1"/>
        <v>0.4584681821100623</v>
      </c>
      <c r="G67" s="10">
        <v>27514</v>
      </c>
      <c r="H67" s="10">
        <v>24679.7</v>
      </c>
    </row>
    <row r="68" spans="1:8" ht="12.75">
      <c r="A68" s="5" t="s">
        <v>59</v>
      </c>
      <c r="B68" s="10">
        <v>500</v>
      </c>
      <c r="C68" s="10">
        <v>22041.6</v>
      </c>
      <c r="D68" s="10">
        <v>62010.3</v>
      </c>
      <c r="E68" s="11">
        <f t="shared" si="0"/>
        <v>124.0206</v>
      </c>
      <c r="F68" s="11">
        <f t="shared" si="1"/>
        <v>2.81333024825784</v>
      </c>
      <c r="G68" s="10">
        <v>7507</v>
      </c>
      <c r="H68" s="10">
        <v>215.3</v>
      </c>
    </row>
    <row r="69" spans="1:8" ht="12.75" hidden="1">
      <c r="A69" s="5" t="s">
        <v>60</v>
      </c>
      <c r="B69" s="10"/>
      <c r="C69" s="10"/>
      <c r="D69" s="10"/>
      <c r="E69" s="19" t="e">
        <f t="shared" si="0"/>
        <v>#DIV/0!</v>
      </c>
      <c r="F69" s="19" t="e">
        <f t="shared" si="1"/>
        <v>#DIV/0!</v>
      </c>
      <c r="G69" s="10"/>
      <c r="H69" s="24"/>
    </row>
    <row r="70" spans="1:8" ht="22.5" hidden="1">
      <c r="A70" s="5" t="s">
        <v>61</v>
      </c>
      <c r="B70" s="10"/>
      <c r="C70" s="10"/>
      <c r="D70" s="10"/>
      <c r="E70" s="19" t="e">
        <f aca="true" t="shared" si="2" ref="E70:E77">D70/B70</f>
        <v>#DIV/0!</v>
      </c>
      <c r="F70" s="19" t="e">
        <f aca="true" t="shared" si="3" ref="F70:F80">D70/C70</f>
        <v>#DIV/0!</v>
      </c>
      <c r="G70" s="10"/>
      <c r="H70" s="24"/>
    </row>
    <row r="71" spans="1:8" s="20" customFormat="1" ht="12.75">
      <c r="A71" s="17" t="s">
        <v>62</v>
      </c>
      <c r="B71" s="18">
        <f>SUM(B72)</f>
        <v>1000</v>
      </c>
      <c r="C71" s="18">
        <f>SUM(C72)</f>
        <v>1650</v>
      </c>
      <c r="D71" s="18">
        <f>SUM(D72)</f>
        <v>1345</v>
      </c>
      <c r="E71" s="19">
        <f t="shared" si="2"/>
        <v>1.345</v>
      </c>
      <c r="F71" s="19">
        <f t="shared" si="3"/>
        <v>0.8151515151515152</v>
      </c>
      <c r="G71" s="18">
        <f>SUM(G72)</f>
        <v>1345</v>
      </c>
      <c r="H71" s="18">
        <f>SUM(H72)</f>
        <v>1345</v>
      </c>
    </row>
    <row r="72" spans="1:8" ht="12.75">
      <c r="A72" s="5" t="s">
        <v>72</v>
      </c>
      <c r="B72" s="10">
        <v>1000</v>
      </c>
      <c r="C72" s="10">
        <v>1650</v>
      </c>
      <c r="D72" s="10">
        <v>1345</v>
      </c>
      <c r="E72" s="11">
        <f t="shared" si="2"/>
        <v>1.345</v>
      </c>
      <c r="F72" s="11">
        <f t="shared" si="3"/>
        <v>0.8151515151515152</v>
      </c>
      <c r="G72" s="10">
        <v>1345</v>
      </c>
      <c r="H72" s="10">
        <v>1345</v>
      </c>
    </row>
    <row r="73" spans="1:8" s="20" customFormat="1" ht="21" customHeight="1">
      <c r="A73" s="17" t="s">
        <v>63</v>
      </c>
      <c r="B73" s="18">
        <f>SUM(B74)</f>
        <v>17.3</v>
      </c>
      <c r="C73" s="18">
        <f>SUM(C74)</f>
        <v>7.4</v>
      </c>
      <c r="D73" s="18">
        <f>SUM(D74)</f>
        <v>27</v>
      </c>
      <c r="E73" s="19">
        <f t="shared" si="2"/>
        <v>1.560693641618497</v>
      </c>
      <c r="F73" s="19">
        <f t="shared" si="3"/>
        <v>3.6486486486486487</v>
      </c>
      <c r="G73" s="18">
        <f>SUM(G74)</f>
        <v>27</v>
      </c>
      <c r="H73" s="18">
        <f>SUM(H74)</f>
        <v>27</v>
      </c>
    </row>
    <row r="74" spans="1:8" ht="21.75" customHeight="1">
      <c r="A74" s="5" t="s">
        <v>64</v>
      </c>
      <c r="B74" s="10">
        <v>17.3</v>
      </c>
      <c r="C74" s="10">
        <v>7.4</v>
      </c>
      <c r="D74" s="10">
        <v>27</v>
      </c>
      <c r="E74" s="11">
        <f t="shared" si="2"/>
        <v>1.560693641618497</v>
      </c>
      <c r="F74" s="11">
        <f t="shared" si="3"/>
        <v>3.6486486486486487</v>
      </c>
      <c r="G74" s="10">
        <v>27</v>
      </c>
      <c r="H74" s="10">
        <v>27</v>
      </c>
    </row>
    <row r="75" spans="1:8" s="20" customFormat="1" ht="32.25" customHeight="1">
      <c r="A75" s="17" t="s">
        <v>70</v>
      </c>
      <c r="B75" s="18">
        <f>SUM(B76:B77)</f>
        <v>56574.2</v>
      </c>
      <c r="C75" s="18">
        <f>SUM(C76:C78)</f>
        <v>47043.2</v>
      </c>
      <c r="D75" s="18">
        <f>SUM(D76:D78)</f>
        <v>44188.8</v>
      </c>
      <c r="E75" s="19">
        <f>D75/B75</f>
        <v>0.7810768866373718</v>
      </c>
      <c r="F75" s="19">
        <f t="shared" si="3"/>
        <v>0.9393238555200327</v>
      </c>
      <c r="G75" s="18">
        <f>SUM(G76:G78)</f>
        <v>44178.5</v>
      </c>
      <c r="H75" s="18">
        <f>SUM(H76:H78)</f>
        <v>43530.6</v>
      </c>
    </row>
    <row r="76" spans="1:8" ht="31.5" customHeight="1">
      <c r="A76" s="5" t="s">
        <v>65</v>
      </c>
      <c r="B76" s="10">
        <v>26531.2</v>
      </c>
      <c r="C76" s="10">
        <v>22459.5</v>
      </c>
      <c r="D76" s="10">
        <v>21969.4</v>
      </c>
      <c r="E76" s="11">
        <f t="shared" si="2"/>
        <v>0.8280590399228079</v>
      </c>
      <c r="F76" s="11">
        <f t="shared" si="3"/>
        <v>0.9781784990761149</v>
      </c>
      <c r="G76" s="10">
        <v>22277.5</v>
      </c>
      <c r="H76" s="10">
        <v>23813.6</v>
      </c>
    </row>
    <row r="77" spans="1:8" ht="12.75">
      <c r="A77" s="5" t="s">
        <v>66</v>
      </c>
      <c r="B77" s="10">
        <v>30043</v>
      </c>
      <c r="C77" s="10">
        <v>23447.7</v>
      </c>
      <c r="D77" s="10">
        <v>22219.4</v>
      </c>
      <c r="E77" s="11">
        <f t="shared" si="2"/>
        <v>0.7395865925506774</v>
      </c>
      <c r="F77" s="11">
        <f t="shared" si="3"/>
        <v>0.9476153311412207</v>
      </c>
      <c r="G77" s="10">
        <v>21901</v>
      </c>
      <c r="H77" s="10">
        <v>19717</v>
      </c>
    </row>
    <row r="78" spans="1:8" ht="22.5">
      <c r="A78" s="5" t="s">
        <v>67</v>
      </c>
      <c r="B78" s="10">
        <v>0</v>
      </c>
      <c r="C78" s="10">
        <v>1136</v>
      </c>
      <c r="D78" s="10">
        <v>0</v>
      </c>
      <c r="E78" s="11">
        <v>0</v>
      </c>
      <c r="F78" s="19">
        <v>0</v>
      </c>
      <c r="G78" s="10">
        <v>0</v>
      </c>
      <c r="H78" s="10">
        <v>0</v>
      </c>
    </row>
    <row r="79" spans="1:8" ht="13.5" thickBot="1">
      <c r="A79" s="33" t="s">
        <v>77</v>
      </c>
      <c r="B79" s="38"/>
      <c r="C79" s="10"/>
      <c r="D79" s="10"/>
      <c r="E79" s="11">
        <v>0</v>
      </c>
      <c r="F79" s="19">
        <v>0</v>
      </c>
      <c r="G79" s="18">
        <v>9882</v>
      </c>
      <c r="H79" s="32">
        <v>19957.9</v>
      </c>
    </row>
    <row r="80" spans="1:8" ht="23.25" hidden="1" thickBot="1">
      <c r="A80" s="23" t="s">
        <v>68</v>
      </c>
      <c r="B80" s="31"/>
      <c r="C80" s="10"/>
      <c r="D80" s="10"/>
      <c r="E80" s="12"/>
      <c r="F80" s="19" t="e">
        <f t="shared" si="3"/>
        <v>#DIV/0!</v>
      </c>
      <c r="G80" s="29"/>
      <c r="H80" s="30"/>
    </row>
    <row r="81" spans="1:7" ht="12.75">
      <c r="A81" s="6"/>
      <c r="B81" s="6"/>
      <c r="C81" s="13"/>
      <c r="D81" s="13"/>
      <c r="E81" s="14"/>
      <c r="F81" s="13"/>
      <c r="G81" s="14"/>
    </row>
  </sheetData>
  <sheetProtection/>
  <mergeCells count="1">
    <mergeCell ref="A1:H1"/>
  </mergeCells>
  <printOptions/>
  <pageMargins left="0.7086614173228347" right="0.31496062992125984" top="0.7480314960629921" bottom="0.7480314960629921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bud5</cp:lastModifiedBy>
  <cp:lastPrinted>2019-11-22T07:32:12Z</cp:lastPrinted>
  <dcterms:created xsi:type="dcterms:W3CDTF">2016-09-09T11:17:58Z</dcterms:created>
  <dcterms:modified xsi:type="dcterms:W3CDTF">2019-11-26T07:48:23Z</dcterms:modified>
  <cp:category/>
  <cp:version/>
  <cp:contentType/>
  <cp:contentStatus/>
</cp:coreProperties>
</file>