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09\fu\Общая\Абакумкина Н.К\для размещения на сайте\"/>
    </mc:Choice>
  </mc:AlternateContent>
  <bookViews>
    <workbookView xWindow="0" yWindow="0" windowWidth="22395" windowHeight="10530"/>
  </bookViews>
  <sheets>
    <sheet name="Лист1" sheetId="1" r:id="rId1"/>
  </sheets>
  <definedNames>
    <definedName name="_xlnm.Print_Titles" localSheetId="0">Лист1!$4:$4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J55" i="1"/>
  <c r="J54" i="1"/>
  <c r="J53" i="1"/>
  <c r="J52" i="1"/>
  <c r="J50" i="1"/>
  <c r="J43" i="1"/>
  <c r="J42" i="1"/>
  <c r="J41" i="1"/>
  <c r="H53" i="1"/>
  <c r="K13" i="1"/>
  <c r="I13" i="1"/>
  <c r="G13" i="1"/>
  <c r="F13" i="1"/>
  <c r="K6" i="1" l="1"/>
  <c r="K5" i="1" s="1"/>
  <c r="I6" i="1"/>
  <c r="I5" i="1" s="1"/>
  <c r="G6" i="1"/>
  <c r="G5" i="1" s="1"/>
  <c r="K35" i="1"/>
  <c r="K34" i="1" s="1"/>
  <c r="I35" i="1"/>
  <c r="I34" i="1" s="1"/>
  <c r="G35" i="1"/>
  <c r="G34" i="1" s="1"/>
  <c r="F6" i="1"/>
  <c r="F5" i="1" s="1"/>
  <c r="F34" i="1"/>
  <c r="F35" i="1"/>
  <c r="F71" i="1" l="1"/>
  <c r="K71" i="1"/>
  <c r="I71" i="1"/>
  <c r="G71" i="1"/>
  <c r="E34" i="1"/>
  <c r="H55" i="1" l="1"/>
  <c r="L55" i="1" s="1"/>
  <c r="H54" i="1"/>
  <c r="L50" i="1"/>
  <c r="H50" i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8" i="1"/>
  <c r="L40" i="1"/>
  <c r="L52" i="1"/>
  <c r="L56" i="1"/>
  <c r="L57" i="1"/>
  <c r="L58" i="1"/>
  <c r="L59" i="1"/>
  <c r="L60" i="1"/>
  <c r="L63" i="1"/>
  <c r="L64" i="1"/>
  <c r="L65" i="1"/>
  <c r="L71" i="1"/>
  <c r="L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8" i="1"/>
  <c r="J40" i="1"/>
  <c r="J57" i="1"/>
  <c r="J58" i="1"/>
  <c r="J59" i="1"/>
  <c r="J60" i="1"/>
  <c r="J63" i="1"/>
  <c r="J64" i="1"/>
  <c r="J65" i="1"/>
  <c r="J71" i="1"/>
  <c r="J5" i="1"/>
  <c r="H71" i="1"/>
  <c r="H65" i="1"/>
  <c r="H64" i="1"/>
  <c r="H63" i="1"/>
  <c r="H60" i="1"/>
  <c r="H59" i="1"/>
  <c r="H58" i="1"/>
  <c r="H57" i="1"/>
  <c r="H56" i="1"/>
  <c r="H52" i="1"/>
  <c r="H40" i="1"/>
  <c r="H38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<sst xmlns="http://schemas.openxmlformats.org/spreadsheetml/2006/main" count="271" uniqueCount="152">
  <si>
    <t>Код бюджетной классификации Российской Федерации</t>
  </si>
  <si>
    <t>Наименование групп, подгрупп и статей доходов</t>
  </si>
  <si>
    <t>План 2020 год</t>
  </si>
  <si>
    <t>(тыс. руб.)</t>
  </si>
  <si>
    <t>1 00 00000 00</t>
  </si>
  <si>
    <t>1 01 00000 00</t>
  </si>
  <si>
    <t>1 01 02000 01</t>
  </si>
  <si>
    <t>1 05 00000 00</t>
  </si>
  <si>
    <t>1 05 01000 02</t>
  </si>
  <si>
    <t>1 05 02000 02</t>
  </si>
  <si>
    <t>1 05 03000 01</t>
  </si>
  <si>
    <t>105  04020 02</t>
  </si>
  <si>
    <t>1 08 00000 00</t>
  </si>
  <si>
    <t>1 09 00000 00</t>
  </si>
  <si>
    <t>1 11 00000 00</t>
  </si>
  <si>
    <t>1 11 01050 05</t>
  </si>
  <si>
    <t>1 11 05013 00</t>
  </si>
  <si>
    <t>1 11 05025 05</t>
  </si>
  <si>
    <t>1 11 05075 05</t>
  </si>
  <si>
    <t>1 11 07015 05</t>
  </si>
  <si>
    <t>1 11 09045 05</t>
  </si>
  <si>
    <t>1 12 00000 00</t>
  </si>
  <si>
    <t>1 12 01000 01</t>
  </si>
  <si>
    <t>1 13 00000 00</t>
  </si>
  <si>
    <t>1 14 00000 00</t>
  </si>
  <si>
    <t>1 16 00000 00</t>
  </si>
  <si>
    <t>2 02 20000 00</t>
  </si>
  <si>
    <t>2 02 30000 00</t>
  </si>
  <si>
    <t>2 02 04000 05</t>
  </si>
  <si>
    <t>2 07 05000 05</t>
  </si>
  <si>
    <t>2 19 05000 05</t>
  </si>
  <si>
    <t>0000</t>
  </si>
  <si>
    <t>000</t>
  </si>
  <si>
    <t>110</t>
  </si>
  <si>
    <t>120</t>
  </si>
  <si>
    <t>130</t>
  </si>
  <si>
    <t>430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</si>
  <si>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</si>
  <si>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</si>
  <si>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</si>
  <si>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</si>
  <si>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</si>
  <si>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Единый налог ,взимаемый в связи с применением упрощенной системы налогообложения по патенту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</si>
  <si>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</si>
  <si>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</si>
  <si>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 , приходящийся на доли уставных(складочных) капиталах хозяйственных товариществ и обществ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</si>
  <si>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</si>
  <si>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</si>
  <si>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 от  сдачи  в аренду имущества, составляющего казну муниципальных районов  (за исключением земельных участков)</t>
  </si>
  <si>
    <t xml:space="preserve">Платежи      от     государственных    и муниципальных унитарных предприятий
</t>
  </si>
  <si>
    <t>Прочие поступления от использования имущества, находящегося в   собственности муниципальных районов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</si>
  <si>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</si>
  <si>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</si>
  <si>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</si>
  <si>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</si>
  <si>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</si>
  <si>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</si>
  <si>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БЕЗВОЗМЕЗДНЫЕ ПОСТУПЛЕНИЯ</t>
  </si>
  <si>
    <t>Прочие безвозмездные поступления</t>
  </si>
  <si>
    <t>ВСЕГО ДОХОДОВ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</si>
  <si>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</si>
  <si>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</si>
  <si>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 xml:space="preserve">1 03 00000 00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</si>
  <si>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</si>
  <si>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</si>
  <si>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</si>
  <si>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</t>
  </si>
  <si>
    <t xml:space="preserve">1 03 02250 01 </t>
  </si>
  <si>
    <t xml:space="preserve">1 03 02260 01 </t>
  </si>
  <si>
    <t xml:space="preserve">1 03 02330 01 </t>
  </si>
  <si>
    <t>Налог, взимаемый в связи с применением упрощенной системы налогообложения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</si>
  <si>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</si>
  <si>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</si>
  <si>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</si>
  <si>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 Федерации</t>
  </si>
  <si>
    <t xml:space="preserve">2 02 10000 00 </t>
  </si>
  <si>
    <t xml:space="preserve">2 02 00000 00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</si>
  <si>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</si>
  <si>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</si>
  <si>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 xml:space="preserve">Иные межбюджетные трансферты </t>
  </si>
  <si>
    <t xml:space="preserve">2 02 40000 00  </t>
  </si>
  <si>
    <t>ВОЗВРАТ ОСТАТКОВ СУБСИДИЙ, СУБВЕНЦИЙ И ИНЫХ МЕЖБЮДЖЕТНЫХ ТРАНСФЕРТОВ, ИМЕЮЩИХ ЦЕЛЕВОЕ НАЗНАЧЕНИЕ, ПРОШЛЫХ ЛЕТ</t>
  </si>
  <si>
    <t>2 07 05000 00</t>
  </si>
  <si>
    <t>Дотации бюджетам муниципальных районов на поддержку мер по обеспечению сбалансированности бюджетов</t>
  </si>
  <si>
    <t>Дотации бюджетам бюджетам муниципальных районов Российской  Федерации на выравнивание бюджетной обеспеченности</t>
  </si>
  <si>
    <t xml:space="preserve">2 00 00000 00 </t>
  </si>
  <si>
    <t xml:space="preserve">2 02 15001 00 </t>
  </si>
  <si>
    <t xml:space="preserve">2 02 15002 00 </t>
  </si>
  <si>
    <t xml:space="preserve">202 25027 05 </t>
  </si>
  <si>
    <t xml:space="preserve">202 25519 05 </t>
  </si>
  <si>
    <t xml:space="preserve">2 02 29999 05 </t>
  </si>
  <si>
    <t>Субсидии бюджетам муниципальным районов на реализацию федеральных целевых программ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</si>
  <si>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</si>
  <si>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на поддержку отрасли культура </t>
  </si>
  <si>
    <t>Прочие субсидии бюджетам муниципальных районов</t>
  </si>
  <si>
    <t xml:space="preserve">2 02 30024 05 </t>
  </si>
  <si>
    <t xml:space="preserve">2 02 35120 05 </t>
  </si>
  <si>
    <t xml:space="preserve">2 02 35135 05 </t>
  </si>
  <si>
    <t>Субвенции бюджетам муниципальных районов на выполнение передаваемых полномочий субъектов Российской 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</si>
  <si>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</si>
  <si>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</si>
  <si>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2 02 49999 05</t>
  </si>
  <si>
    <t>Прочие межбюджетные трансферты, передаваемые бюджетам</t>
  </si>
  <si>
    <t>Прочие безвозмездные поступления в бюджеты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</si>
  <si>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</si>
  <si>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</si>
  <si>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муниципальным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</si>
  <si>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</si>
  <si>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2 02 20299 05</t>
  </si>
  <si>
    <t>2 02 20302 05</t>
  </si>
  <si>
    <t>План 2021 год</t>
  </si>
  <si>
    <t>202 25467 05</t>
  </si>
  <si>
    <t>202 25497 05</t>
  </si>
  <si>
    <t>150</t>
  </si>
  <si>
    <t xml:space="preserve">202 25555 05 </t>
  </si>
  <si>
    <t xml:space="preserve">202 25567 05 </t>
  </si>
  <si>
    <t xml:space="preserve">202 27112 05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</si>
  <si>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</si>
  <si>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</si>
  <si>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</si>
  <si>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устойчивому развитию сельских территорий</t>
  </si>
  <si>
    <t>2 04 00000 05</t>
  </si>
  <si>
    <t>Безвозмездные поступления от негосударственных организаций</t>
  </si>
  <si>
    <t>2 04 05010 05</t>
  </si>
  <si>
    <t>Предоставление негосударственными организациями грантов для получателей средств бюджетов муниципальных районов</t>
  </si>
  <si>
    <t>Доходы бюджета Грязовецкого муниципального района по видам доходов, формируемые за счет налоговых и неналоговых доходов, а также безвозмездных поступлений на 2020-2022 годы в сравнении с ожидаемым исполнением за 2019 год и отчетным 2018 годом</t>
  </si>
  <si>
    <t>Факт 2018 года</t>
  </si>
  <si>
    <t>Ожидаемое исполнение за 2019 год</t>
  </si>
  <si>
    <t>План 2022 год</t>
  </si>
  <si>
    <t>% исполнения плана 2020г. к 2019г.</t>
  </si>
  <si>
    <t>% исполнения плана 2021г. к 2019г.</t>
  </si>
  <si>
    <t>% исполнения плана 2022г. к 2019г.</t>
  </si>
  <si>
    <t>1 14 06000 00</t>
  </si>
  <si>
    <t>1 14 02000 05</t>
  </si>
  <si>
    <t xml:space="preserve">2 02 20077 05 </t>
  </si>
  <si>
    <t xml:space="preserve">2 02 35176 05 </t>
  </si>
  <si>
    <t>2 02 39998 05</t>
  </si>
  <si>
    <t>Единая субвенция бюджетам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</si>
  <si>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</t>
  </si>
  <si>
    <t xml:space="preserve">2 02 15009 00 </t>
  </si>
  <si>
    <t xml:space="preserve">202 25219 05 </t>
  </si>
  <si>
    <t xml:space="preserve"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</t>
  </si>
  <si>
    <t>Субсидии бюджетам муниципальных районов на создание центров цифрового образования детей</t>
  </si>
  <si>
    <t xml:space="preserve">202 25210 05 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</si>
  <si>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</si>
  <si>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202 25243 05 </t>
  </si>
  <si>
    <t xml:space="preserve">202 25228 05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</si>
  <si>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</si>
  <si>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</si>
  <si>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 xml:space="preserve">202 25511 05 </t>
  </si>
  <si>
    <t xml:space="preserve">Субсидии бюджетам муниципальных районов на проведение комплексных кадастровых работ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</si>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</sst>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0"/>
    <numFmt numFmtId="165" formatCode="000\.0\.00\.00000\.00\.0000\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0" xfId="1" applyFont="1" applyFill="1" applyProtection="1">
      <protection hidden="1"/>
    </xf>
    <xf numFmtId="164" fontId="3" fillId="0" borderId="0" xfId="1" applyNumberFormat="1" applyFont="1" applyFill="1" applyProtection="1">
      <protection hidden="1"/>
    </xf>
    <xf numFmtId="0" fontId="3" fillId="0" borderId="1" xfId="1" applyFont="1" applyFill="1" applyBorder="1" applyProtection="1"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6" fillId="0" borderId="2" xfId="2" applyNumberFormat="1" applyFont="1" applyFill="1" applyBorder="1" applyAlignment="1" applyProtection="1">
      <alignment horizontal="left" vertical="center" wrapText="1"/>
      <protection hidden="1"/>
    </xf>
    <xf numFmtId="0" fontId="6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165" fontId="6" fillId="0" borderId="2" xfId="2" applyNumberFormat="1" applyFont="1" applyFill="1" applyBorder="1" applyAlignment="1" applyProtection="1">
      <alignment vertical="top" wrapText="1"/>
      <protection hidden="1"/>
    </xf>
    <xf numFmtId="0" fontId="6" fillId="0" borderId="2" xfId="0" applyFont="1" applyFill="1" applyBorder="1" applyAlignment="1">
      <alignment vertical="center" wrapText="1"/>
    </xf>
    <xf numFmtId="49" fontId="6" fillId="4" borderId="2" xfId="0" applyNumberFormat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wrapText="1"/>
      <protection hidden="1"/>
    </xf>
    <xf numFmtId="0" fontId="8" fillId="0" borderId="2" xfId="0" applyFont="1" applyBorder="1" applyAlignment="1">
      <alignment horizontal="left" vertical="top" wrapText="1"/>
    </xf>
    <xf numFmtId="0" fontId="10" fillId="3" borderId="0" xfId="0" applyFont="1" applyFill="1"/>
    <xf numFmtId="0" fontId="0" fillId="0" borderId="0" xfId="0" applyFont="1"/>
    <xf numFmtId="166" fontId="5" fillId="3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0" applyNumberFormat="1" applyFont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6" fontId="6" fillId="4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0" applyNumberFormat="1" applyFont="1" applyBorder="1" applyAlignment="1">
      <alignment vertical="top" wrapText="1"/>
    </xf>
    <xf numFmtId="166" fontId="13" fillId="0" borderId="2" xfId="0" applyNumberFormat="1" applyFont="1" applyBorder="1" applyAlignment="1">
      <alignment horizontal="center" vertical="center"/>
    </xf>
    <xf numFmtId="166" fontId="12" fillId="4" borderId="2" xfId="1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/>
    <xf numFmtId="166" fontId="3" fillId="0" borderId="1" xfId="1" applyNumberFormat="1" applyFont="1" applyFill="1" applyBorder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1" applyNumberFormat="1" applyFont="1" applyFill="1" applyBorder="1" applyAlignment="1" applyProtection="1">
      <alignment horizontal="left" wrapText="1"/>
      <protection hidden="1"/>
    </xf>
    <xf numFmtId="0" fontId="5" fillId="3" borderId="2" xfId="1" applyNumberFormat="1" applyFont="1" applyFill="1" applyBorder="1" applyAlignment="1" applyProtection="1">
      <alignment horizontal="center" wrapText="1"/>
      <protection hidden="1"/>
    </xf>
    <xf numFmtId="0" fontId="5" fillId="3" borderId="2" xfId="1" applyNumberFormat="1" applyFont="1" applyFill="1" applyBorder="1" applyAlignment="1" applyProtection="1">
      <alignment horizontal="left" vertical="top" wrapText="1"/>
      <protection hidden="1"/>
    </xf>
    <xf numFmtId="166" fontId="5" fillId="4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3" borderId="2" xfId="1" applyNumberFormat="1" applyFont="1" applyFill="1" applyBorder="1" applyAlignment="1" applyProtection="1">
      <alignment vertical="top" wrapText="1"/>
      <protection hidden="1"/>
    </xf>
    <xf numFmtId="0" fontId="5" fillId="3" borderId="2" xfId="1" applyNumberFormat="1" applyFont="1" applyFill="1" applyBorder="1" applyAlignment="1" applyProtection="1">
      <alignment horizontal="center" vertical="top" wrapText="1"/>
      <protection hidden="1"/>
    </xf>
    <xf numFmtId="166" fontId="9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1" applyNumberFormat="1" applyFont="1" applyFill="1" applyBorder="1" applyAlignment="1" applyProtection="1">
      <alignment vertical="top" wrapText="1"/>
      <protection hidden="1"/>
    </xf>
    <xf numFmtId="0" fontId="6" fillId="0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wrapText="1"/>
    </xf>
    <xf numFmtId="166" fontId="9" fillId="3" borderId="2" xfId="0" applyNumberFormat="1" applyFont="1" applyFill="1" applyBorder="1" applyAlignment="1">
      <alignment horizontal="center" vertical="center"/>
    </xf>
    <xf numFmtId="166" fontId="12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="87" zoomScaleNormal="87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49" sqref="F49"/>
    </sheetView>
  </sheetViews>
  <sheetFormatPr defaultRowHeight="15" x14ac:dyDescent="0.25"/>
  <cols>
    <col min="1" max="1" width="15.140625" customWidth="1"/>
    <col min="2" max="2" width="6.85546875" customWidth="1"/>
    <col min="3" max="3" width="5.85546875" customWidth="1"/>
    <col min="4" max="4" width="56.140625" customWidth="1"/>
    <col min="5" max="5" width="13.7109375" customWidth="1"/>
    <col min="6" max="6" width="19.28515625" customWidth="1"/>
    <col min="7" max="7" width="13.140625" customWidth="1"/>
    <col min="8" max="8" width="12.5703125" customWidth="1"/>
    <col min="9" max="9" width="15.140625" customWidth="1"/>
    <col min="10" max="10" width="12.42578125" customWidth="1"/>
    <col min="11" max="11" width="16.85546875" bestFit="1" customWidth="1"/>
    <col min="12" max="12" width="13.28515625" customWidth="1"/>
  </cols>
  <sheetData>
    <row r="1" spans="1:12" ht="41.25" customHeight="1" x14ac:dyDescent="0.25">
      <c r="A1" s="35" t="s">
        <v>125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x14ac:dyDescent="0.3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2" ht="18.75" x14ac:dyDescent="0.3">
      <c r="A3" s="3"/>
      <c r="B3" s="3"/>
      <c r="C3" s="3"/>
      <c r="D3" s="3"/>
      <c r="E3" s="34"/>
      <c r="F3" s="4"/>
      <c r="G3" s="4"/>
      <c r="H3" s="4"/>
      <c r="I3" s="4"/>
      <c r="J3" s="4"/>
      <c r="K3" s="4" t="s">
        <v>3</v>
      </c>
      <c r="L3" s="5"/>
    </row>
    <row r="4" spans="1:12" ht="112.5" x14ac:dyDescent="0.25">
      <c r="A4" s="36" t="s">
        <v>0</v>
      </c>
      <c r="B4" s="36"/>
      <c r="C4" s="36"/>
      <c r="D4" s="6" t="s">
        <v>1</v>
      </c>
      <c r="E4" s="6" t="s">
        <v>126</v>
      </c>
      <c r="F4" s="6" t="s">
        <v>127</v>
      </c>
      <c r="G4" s="6" t="s">
        <v>2</v>
      </c>
      <c r="H4" s="6" t="s">
        <v>129</v>
      </c>
      <c r="I4" s="6" t="s">
        <v>110</v>
      </c>
      <c r="J4" s="6" t="s">
        <v>130</v>
      </c>
      <c r="K4" s="6" t="s">
        <v>128</v>
      </c>
      <c r="L4" s="6" t="s">
        <v>131</v>
      </c>
    </row>
    <row r="5" spans="1:12" ht="15.75" x14ac:dyDescent="0.25">
      <c r="A5" s="37" t="s">
        <v>4</v>
      </c>
      <c r="B5" s="38" t="s">
        <v>31</v>
      </c>
      <c r="C5" s="38" t="s">
        <v>32</v>
      </c>
      <c r="D5" s="37" t="s">
        <v>60</v>
      </c>
      <c r="E5" s="26">
        <v>328357.8</v>
      </c>
      <c r="F5" s="26">
        <f>F6+F8+F13+F18+F19+F20+F27+F29+F30+F33</f>
        <v>357157.2</v>
      </c>
      <c r="G5" s="26">
        <f>G6+G8+G13+G18+G19+G20+G27+G29+G30+G33</f>
        <v>372608.6</v>
      </c>
      <c r="H5" s="26">
        <f>G5/F5*100</f>
        <v>104.32621825907471</v>
      </c>
      <c r="I5" s="26">
        <f>I6+I8+I13+I18+I19+I20+I27+I29+I30+I33</f>
        <v>376013.4</v>
      </c>
      <c r="J5" s="26">
        <f>I5/F5*100</f>
        <v>105.27952397431719</v>
      </c>
      <c r="K5" s="26">
        <f>K6+K8+K13+K18+K19+K20+K27+K29+K30+K33</f>
        <v>386187.60000000003</v>
      </c>
      <c r="L5" s="26">
        <f>K5/F5*100</f>
        <v>108.12818557206742</v>
      </c>
    </row>
    <row r="6" spans="1:12" ht="15.75" x14ac:dyDescent="0.25">
      <c r="A6" s="37" t="s">
        <v>5</v>
      </c>
      <c r="B6" s="38" t="s">
        <v>31</v>
      </c>
      <c r="C6" s="38" t="s">
        <v>33</v>
      </c>
      <c r="D6" s="39" t="s">
        <v>37</v>
      </c>
      <c r="E6" s="26">
        <v>251498.7</v>
      </c>
      <c r="F6" s="26">
        <f>F7</f>
        <v>281414.40000000002</v>
      </c>
      <c r="G6" s="26">
        <f>G7</f>
        <v>294816.59999999998</v>
      </c>
      <c r="H6" s="26">
        <f>G6/F6*100</f>
        <v>104.76244286006684</v>
      </c>
      <c r="I6" s="26">
        <f>I7</f>
        <v>301302.2</v>
      </c>
      <c r="J6" s="26">
        <f t="shared" ref="J6:J71" si="0">I6/F6*100</f>
        <v>107.0670868299561</v>
      </c>
      <c r="K6" s="26">
        <f>K7</f>
        <v>310760.40000000002</v>
      </c>
      <c r="L6" s="26">
        <f t="shared" ref="L6:L71" si="1">K6/F6*100</f>
        <v>110.42803779763935</v>
      </c>
    </row>
    <row r="7" spans="1:12" ht="15.75" x14ac:dyDescent="0.25">
      <c r="A7" s="30" t="s">
        <v>6</v>
      </c>
      <c r="B7" s="11" t="s">
        <v>31</v>
      </c>
      <c r="C7" s="11" t="s">
        <v>33</v>
      </c>
      <c r="D7" s="10" t="s">
        <v>38</v>
      </c>
      <c r="E7" s="27">
        <v>251498.7</v>
      </c>
      <c r="F7" s="27">
        <v>281414.40000000002</v>
      </c>
      <c r="G7" s="27">
        <v>294816.59999999998</v>
      </c>
      <c r="H7" s="29">
        <f t="shared" ref="H7:L71" si="2">G7/F7*100</f>
        <v>104.76244286006684</v>
      </c>
      <c r="I7" s="28">
        <v>301302.2</v>
      </c>
      <c r="J7" s="40">
        <f t="shared" si="0"/>
        <v>107.0670868299561</v>
      </c>
      <c r="K7" s="28">
        <v>310760.40000000002</v>
      </c>
      <c r="L7" s="29">
        <f t="shared" si="1"/>
        <v>110.42803779763935</v>
      </c>
    </row>
    <row r="8" spans="1:12" ht="47.25" x14ac:dyDescent="0.25">
      <c r="A8" s="41" t="s">
        <v>62</v>
      </c>
      <c r="B8" s="42" t="s">
        <v>31</v>
      </c>
      <c r="C8" s="42" t="s">
        <v>32</v>
      </c>
      <c r="D8" s="39" t="s">
        <v>61</v>
      </c>
      <c r="E8" s="26">
        <v>16460.599999999999</v>
      </c>
      <c r="F8" s="26">
        <v>18047</v>
      </c>
      <c r="G8" s="26">
        <v>19231</v>
      </c>
      <c r="H8" s="26">
        <f t="shared" si="2"/>
        <v>106.56064719898043</v>
      </c>
      <c r="I8" s="26">
        <v>19780</v>
      </c>
      <c r="J8" s="26">
        <f t="shared" si="0"/>
        <v>109.60270405053471</v>
      </c>
      <c r="K8" s="26">
        <v>20565</v>
      </c>
      <c r="L8" s="26">
        <f t="shared" si="1"/>
        <v>113.95245747215603</v>
      </c>
    </row>
    <row r="9" spans="1:12" ht="94.5" x14ac:dyDescent="0.25">
      <c r="A9" s="19" t="s">
        <v>69</v>
      </c>
      <c r="B9" s="11" t="s">
        <v>31</v>
      </c>
      <c r="C9" s="12" t="s">
        <v>33</v>
      </c>
      <c r="D9" s="13" t="s">
        <v>105</v>
      </c>
      <c r="E9" s="27">
        <v>7337.3</v>
      </c>
      <c r="F9" s="27">
        <v>7836</v>
      </c>
      <c r="G9" s="27">
        <v>9088.6</v>
      </c>
      <c r="H9" s="27">
        <f t="shared" si="2"/>
        <v>115.98519652884124</v>
      </c>
      <c r="I9" s="27">
        <v>9347.1</v>
      </c>
      <c r="J9" s="27">
        <f t="shared" si="0"/>
        <v>119.28407350689127</v>
      </c>
      <c r="K9" s="27">
        <v>9732.2000000000007</v>
      </c>
      <c r="L9" s="27">
        <f t="shared" si="1"/>
        <v>124.1985706993364</v>
      </c>
    </row>
    <row r="10" spans="1:12" ht="110.25" x14ac:dyDescent="0.25">
      <c r="A10" s="19" t="s">
        <v>66</v>
      </c>
      <c r="B10" s="11" t="s">
        <v>31</v>
      </c>
      <c r="C10" s="12" t="s">
        <v>33</v>
      </c>
      <c r="D10" s="13" t="s">
        <v>63</v>
      </c>
      <c r="E10" s="27">
        <v>70.599999999999994</v>
      </c>
      <c r="F10" s="27">
        <v>54.1</v>
      </c>
      <c r="G10" s="27">
        <v>61</v>
      </c>
      <c r="H10" s="27">
        <f t="shared" si="2"/>
        <v>112.75415896487986</v>
      </c>
      <c r="I10" s="27">
        <v>62</v>
      </c>
      <c r="J10" s="27">
        <f t="shared" si="0"/>
        <v>114.60258780036969</v>
      </c>
      <c r="K10" s="27">
        <v>63.5</v>
      </c>
      <c r="L10" s="27">
        <f t="shared" si="1"/>
        <v>117.37523105360444</v>
      </c>
    </row>
    <row r="11" spans="1:12" ht="94.5" x14ac:dyDescent="0.25">
      <c r="A11" s="19" t="s">
        <v>67</v>
      </c>
      <c r="B11" s="11" t="s">
        <v>31</v>
      </c>
      <c r="C11" s="12" t="s">
        <v>33</v>
      </c>
      <c r="D11" s="13" t="s">
        <v>64</v>
      </c>
      <c r="E11" s="27">
        <v>10699</v>
      </c>
      <c r="F11" s="27">
        <v>12187.1</v>
      </c>
      <c r="G11" s="27">
        <v>11801.9</v>
      </c>
      <c r="H11" s="27">
        <f t="shared" si="2"/>
        <v>96.839280878962171</v>
      </c>
      <c r="I11" s="27">
        <v>12063</v>
      </c>
      <c r="J11" s="27">
        <f t="shared" si="0"/>
        <v>98.981710168949135</v>
      </c>
      <c r="K11" s="27">
        <v>12468.9</v>
      </c>
      <c r="L11" s="27">
        <f t="shared" si="1"/>
        <v>102.31228101845393</v>
      </c>
    </row>
    <row r="12" spans="1:12" ht="94.5" x14ac:dyDescent="0.25">
      <c r="A12" s="19" t="s">
        <v>68</v>
      </c>
      <c r="B12" s="11" t="s">
        <v>31</v>
      </c>
      <c r="C12" s="12" t="s">
        <v>33</v>
      </c>
      <c r="D12" s="13" t="s">
        <v>65</v>
      </c>
      <c r="E12" s="27">
        <v>-1643.3</v>
      </c>
      <c r="F12" s="27">
        <v>-2030.2</v>
      </c>
      <c r="G12" s="27">
        <v>-1720.5</v>
      </c>
      <c r="H12" s="27">
        <f t="shared" si="2"/>
        <v>84.74534528617869</v>
      </c>
      <c r="I12" s="27">
        <v>-1692.1</v>
      </c>
      <c r="J12" s="27">
        <f t="shared" si="0"/>
        <v>83.346468328243517</v>
      </c>
      <c r="K12" s="27">
        <v>-1699.6</v>
      </c>
      <c r="L12" s="27">
        <f t="shared" si="1"/>
        <v>83.71589006009259</v>
      </c>
    </row>
    <row r="13" spans="1:12" ht="15.75" x14ac:dyDescent="0.25">
      <c r="A13" s="42" t="s">
        <v>7</v>
      </c>
      <c r="B13" s="42" t="s">
        <v>31</v>
      </c>
      <c r="C13" s="42" t="s">
        <v>32</v>
      </c>
      <c r="D13" s="42" t="s">
        <v>39</v>
      </c>
      <c r="E13" s="26">
        <v>34207.5</v>
      </c>
      <c r="F13" s="26">
        <f>F14+F15+F16+F17</f>
        <v>36627</v>
      </c>
      <c r="G13" s="26">
        <f>G14+G15+G16+G17</f>
        <v>40939.599999999999</v>
      </c>
      <c r="H13" s="26">
        <f t="shared" si="2"/>
        <v>111.77437409561253</v>
      </c>
      <c r="I13" s="26">
        <f>I14+I15+I16+I17</f>
        <v>37045.199999999997</v>
      </c>
      <c r="J13" s="26">
        <f t="shared" si="0"/>
        <v>101.14178065361618</v>
      </c>
      <c r="K13" s="26">
        <f>K14+K15+K16+K17</f>
        <v>37120.199999999997</v>
      </c>
      <c r="L13" s="26">
        <f t="shared" si="1"/>
        <v>101.34654762879842</v>
      </c>
    </row>
    <row r="14" spans="1:12" ht="31.5" x14ac:dyDescent="0.25">
      <c r="A14" s="18" t="s">
        <v>8</v>
      </c>
      <c r="B14" s="9" t="s">
        <v>31</v>
      </c>
      <c r="C14" s="9" t="s">
        <v>33</v>
      </c>
      <c r="D14" s="13" t="s">
        <v>70</v>
      </c>
      <c r="E14" s="27">
        <v>17495.400000000001</v>
      </c>
      <c r="F14" s="27">
        <v>18593.3</v>
      </c>
      <c r="G14" s="27">
        <v>21797.200000000001</v>
      </c>
      <c r="H14" s="29">
        <f t="shared" si="2"/>
        <v>117.23147585420554</v>
      </c>
      <c r="I14" s="28">
        <v>32207.200000000001</v>
      </c>
      <c r="J14" s="29">
        <f t="shared" si="0"/>
        <v>173.21938547756451</v>
      </c>
      <c r="K14" s="28">
        <v>36763.199999999997</v>
      </c>
      <c r="L14" s="29">
        <f t="shared" si="1"/>
        <v>197.72283564509797</v>
      </c>
    </row>
    <row r="15" spans="1:12" ht="31.5" x14ac:dyDescent="0.25">
      <c r="A15" s="18" t="s">
        <v>9</v>
      </c>
      <c r="B15" s="9" t="s">
        <v>31</v>
      </c>
      <c r="C15" s="9" t="s">
        <v>33</v>
      </c>
      <c r="D15" s="10" t="s">
        <v>40</v>
      </c>
      <c r="E15" s="27">
        <v>16348</v>
      </c>
      <c r="F15" s="27">
        <v>17788.400000000001</v>
      </c>
      <c r="G15" s="27">
        <v>18877</v>
      </c>
      <c r="H15" s="29">
        <f t="shared" si="2"/>
        <v>106.11971846821524</v>
      </c>
      <c r="I15" s="28">
        <v>4520</v>
      </c>
      <c r="J15" s="29">
        <f t="shared" si="0"/>
        <v>25.409817633963705</v>
      </c>
      <c r="K15" s="28">
        <v>0</v>
      </c>
      <c r="L15" s="29">
        <f t="shared" si="1"/>
        <v>0</v>
      </c>
    </row>
    <row r="16" spans="1:12" ht="15.75" x14ac:dyDescent="0.25">
      <c r="A16" s="18" t="s">
        <v>10</v>
      </c>
      <c r="B16" s="9" t="s">
        <v>31</v>
      </c>
      <c r="C16" s="9" t="s">
        <v>33</v>
      </c>
      <c r="D16" s="10" t="s">
        <v>41</v>
      </c>
      <c r="E16" s="27">
        <v>16.2</v>
      </c>
      <c r="F16" s="27">
        <v>10</v>
      </c>
      <c r="G16" s="27">
        <v>10.4</v>
      </c>
      <c r="H16" s="29">
        <f t="shared" si="2"/>
        <v>104</v>
      </c>
      <c r="I16" s="28">
        <v>14</v>
      </c>
      <c r="J16" s="29">
        <f t="shared" si="0"/>
        <v>140</v>
      </c>
      <c r="K16" s="28">
        <v>14</v>
      </c>
      <c r="L16" s="29">
        <f t="shared" si="1"/>
        <v>140</v>
      </c>
    </row>
    <row r="17" spans="1:12" ht="31.5" x14ac:dyDescent="0.25">
      <c r="A17" s="18" t="s">
        <v>11</v>
      </c>
      <c r="B17" s="9" t="s">
        <v>31</v>
      </c>
      <c r="C17" s="9" t="s">
        <v>33</v>
      </c>
      <c r="D17" s="10" t="s">
        <v>42</v>
      </c>
      <c r="E17" s="27">
        <v>347.9</v>
      </c>
      <c r="F17" s="27">
        <v>235.3</v>
      </c>
      <c r="G17" s="27">
        <v>255</v>
      </c>
      <c r="H17" s="29">
        <f t="shared" si="2"/>
        <v>108.37229069273269</v>
      </c>
      <c r="I17" s="28">
        <v>304</v>
      </c>
      <c r="J17" s="29">
        <f t="shared" si="0"/>
        <v>129.19677008074797</v>
      </c>
      <c r="K17" s="28">
        <v>343</v>
      </c>
      <c r="L17" s="29">
        <f t="shared" si="1"/>
        <v>145.77135571610708</v>
      </c>
    </row>
    <row r="18" spans="1:12" ht="15.75" x14ac:dyDescent="0.25">
      <c r="A18" s="39" t="s">
        <v>12</v>
      </c>
      <c r="B18" s="42" t="s">
        <v>31</v>
      </c>
      <c r="C18" s="42" t="s">
        <v>33</v>
      </c>
      <c r="D18" s="39" t="s">
        <v>43</v>
      </c>
      <c r="E18" s="26">
        <v>3753.8</v>
      </c>
      <c r="F18" s="26">
        <v>3772</v>
      </c>
      <c r="G18" s="26">
        <v>3793</v>
      </c>
      <c r="H18" s="26">
        <f t="shared" si="2"/>
        <v>100.55673382820784</v>
      </c>
      <c r="I18" s="26">
        <v>3793</v>
      </c>
      <c r="J18" s="26">
        <f t="shared" si="0"/>
        <v>100.55673382820784</v>
      </c>
      <c r="K18" s="26">
        <v>3793</v>
      </c>
      <c r="L18" s="26">
        <f t="shared" si="1"/>
        <v>100.55673382820784</v>
      </c>
    </row>
    <row r="19" spans="1:12" ht="62.25" customHeight="1" x14ac:dyDescent="0.25">
      <c r="A19" s="39" t="s">
        <v>13</v>
      </c>
      <c r="B19" s="42" t="s">
        <v>31</v>
      </c>
      <c r="C19" s="42" t="s">
        <v>33</v>
      </c>
      <c r="D19" s="39" t="s">
        <v>71</v>
      </c>
      <c r="E19" s="26">
        <v>7.6</v>
      </c>
      <c r="F19" s="26">
        <v>0</v>
      </c>
      <c r="G19" s="26">
        <v>0</v>
      </c>
      <c r="H19" s="26"/>
      <c r="I19" s="26">
        <v>0</v>
      </c>
      <c r="J19" s="26"/>
      <c r="K19" s="26">
        <v>0</v>
      </c>
      <c r="L19" s="26"/>
    </row>
    <row r="20" spans="1:12" ht="47.25" x14ac:dyDescent="0.25">
      <c r="A20" s="39" t="s">
        <v>14</v>
      </c>
      <c r="B20" s="42" t="s">
        <v>31</v>
      </c>
      <c r="C20" s="42" t="s">
        <v>32</v>
      </c>
      <c r="D20" s="39" t="s">
        <v>44</v>
      </c>
      <c r="E20" s="26">
        <v>8607.7000000000007</v>
      </c>
      <c r="F20" s="26">
        <v>7946.5</v>
      </c>
      <c r="G20" s="26">
        <v>7871.4</v>
      </c>
      <c r="H20" s="26">
        <f t="shared" si="2"/>
        <v>99.054929843327244</v>
      </c>
      <c r="I20" s="26">
        <v>7812</v>
      </c>
      <c r="J20" s="26">
        <f t="shared" si="0"/>
        <v>98.307430944440938</v>
      </c>
      <c r="K20" s="26">
        <v>7812</v>
      </c>
      <c r="L20" s="26">
        <f t="shared" si="1"/>
        <v>98.307430944440938</v>
      </c>
    </row>
    <row r="21" spans="1:12" ht="47.25" x14ac:dyDescent="0.25">
      <c r="A21" s="18" t="s">
        <v>15</v>
      </c>
      <c r="B21" s="9" t="s">
        <v>31</v>
      </c>
      <c r="C21" s="9" t="s">
        <v>34</v>
      </c>
      <c r="D21" s="10" t="s">
        <v>45</v>
      </c>
      <c r="E21" s="27">
        <v>12.1</v>
      </c>
      <c r="F21" s="27">
        <v>52.1</v>
      </c>
      <c r="G21" s="27">
        <v>53</v>
      </c>
      <c r="H21" s="29">
        <f t="shared" si="2"/>
        <v>101.7274472168906</v>
      </c>
      <c r="I21" s="27">
        <v>53</v>
      </c>
      <c r="J21" s="29">
        <f t="shared" si="0"/>
        <v>101.7274472168906</v>
      </c>
      <c r="K21" s="27">
        <v>53</v>
      </c>
      <c r="L21" s="29">
        <f t="shared" si="1"/>
        <v>101.7274472168906</v>
      </c>
    </row>
    <row r="22" spans="1:12" ht="63" x14ac:dyDescent="0.25">
      <c r="A22" s="18" t="s">
        <v>16</v>
      </c>
      <c r="B22" s="9" t="s">
        <v>31</v>
      </c>
      <c r="C22" s="9" t="s">
        <v>34</v>
      </c>
      <c r="D22" s="10" t="s">
        <v>46</v>
      </c>
      <c r="E22" s="27">
        <v>4533.3</v>
      </c>
      <c r="F22" s="27">
        <v>3911</v>
      </c>
      <c r="G22" s="27">
        <v>4011</v>
      </c>
      <c r="H22" s="29">
        <f t="shared" si="2"/>
        <v>102.55689082076196</v>
      </c>
      <c r="I22" s="27">
        <v>4011</v>
      </c>
      <c r="J22" s="29">
        <f t="shared" si="0"/>
        <v>102.55689082076196</v>
      </c>
      <c r="K22" s="27">
        <v>4011</v>
      </c>
      <c r="L22" s="29">
        <f t="shared" si="1"/>
        <v>102.55689082076196</v>
      </c>
    </row>
    <row r="23" spans="1:12" ht="63" x14ac:dyDescent="0.25">
      <c r="A23" s="18" t="s">
        <v>17</v>
      </c>
      <c r="B23" s="9" t="s">
        <v>31</v>
      </c>
      <c r="C23" s="9" t="s">
        <v>34</v>
      </c>
      <c r="D23" s="10" t="s">
        <v>47</v>
      </c>
      <c r="E23" s="27">
        <v>487.5</v>
      </c>
      <c r="F23" s="27">
        <v>603.6</v>
      </c>
      <c r="G23" s="27">
        <v>485</v>
      </c>
      <c r="H23" s="29">
        <f t="shared" si="2"/>
        <v>80.351225977468516</v>
      </c>
      <c r="I23" s="27">
        <v>485</v>
      </c>
      <c r="J23" s="29">
        <f t="shared" si="0"/>
        <v>80.351225977468516</v>
      </c>
      <c r="K23" s="27">
        <v>485</v>
      </c>
      <c r="L23" s="29">
        <f t="shared" si="1"/>
        <v>80.351225977468516</v>
      </c>
    </row>
    <row r="24" spans="1:12" ht="47.25" x14ac:dyDescent="0.25">
      <c r="A24" s="18" t="s">
        <v>18</v>
      </c>
      <c r="B24" s="9" t="s">
        <v>31</v>
      </c>
      <c r="C24" s="9">
        <v>120</v>
      </c>
      <c r="D24" s="10" t="s">
        <v>48</v>
      </c>
      <c r="E24" s="27">
        <v>1257.3</v>
      </c>
      <c r="F24" s="27">
        <v>970.3</v>
      </c>
      <c r="G24" s="27">
        <v>917.4</v>
      </c>
      <c r="H24" s="29">
        <f t="shared" si="2"/>
        <v>94.548077914047198</v>
      </c>
      <c r="I24" s="27">
        <v>858</v>
      </c>
      <c r="J24" s="29">
        <f t="shared" si="0"/>
        <v>88.426259919612491</v>
      </c>
      <c r="K24" s="27">
        <v>858</v>
      </c>
      <c r="L24" s="29">
        <f t="shared" si="1"/>
        <v>88.426259919612491</v>
      </c>
    </row>
    <row r="25" spans="1:12" ht="47.25" x14ac:dyDescent="0.25">
      <c r="A25" s="18" t="s">
        <v>19</v>
      </c>
      <c r="B25" s="9" t="s">
        <v>31</v>
      </c>
      <c r="C25" s="9">
        <v>120</v>
      </c>
      <c r="D25" s="14" t="s">
        <v>49</v>
      </c>
      <c r="E25" s="27">
        <v>133.1</v>
      </c>
      <c r="F25" s="27">
        <v>15</v>
      </c>
      <c r="G25" s="27">
        <v>0</v>
      </c>
      <c r="H25" s="29">
        <f t="shared" si="2"/>
        <v>0</v>
      </c>
      <c r="I25" s="27">
        <v>0</v>
      </c>
      <c r="J25" s="29">
        <f t="shared" si="0"/>
        <v>0</v>
      </c>
      <c r="K25" s="27">
        <v>0</v>
      </c>
      <c r="L25" s="29">
        <f t="shared" si="1"/>
        <v>0</v>
      </c>
    </row>
    <row r="26" spans="1:12" ht="47.25" x14ac:dyDescent="0.25">
      <c r="A26" s="18" t="s">
        <v>20</v>
      </c>
      <c r="B26" s="9" t="s">
        <v>31</v>
      </c>
      <c r="C26" s="9">
        <v>120</v>
      </c>
      <c r="D26" s="10" t="s">
        <v>50</v>
      </c>
      <c r="E26" s="27">
        <v>2184.4</v>
      </c>
      <c r="F26" s="27">
        <v>2394.5</v>
      </c>
      <c r="G26" s="27">
        <v>2405</v>
      </c>
      <c r="H26" s="29">
        <f t="shared" si="2"/>
        <v>100.43850490707872</v>
      </c>
      <c r="I26" s="27">
        <v>2405</v>
      </c>
      <c r="J26" s="29">
        <f t="shared" si="0"/>
        <v>100.43850490707872</v>
      </c>
      <c r="K26" s="27">
        <v>2405</v>
      </c>
      <c r="L26" s="29">
        <f t="shared" si="1"/>
        <v>100.43850490707872</v>
      </c>
    </row>
    <row r="27" spans="1:12" ht="31.5" x14ac:dyDescent="0.25">
      <c r="A27" s="39" t="s">
        <v>21</v>
      </c>
      <c r="B27" s="42" t="s">
        <v>31</v>
      </c>
      <c r="C27" s="42" t="s">
        <v>32</v>
      </c>
      <c r="D27" s="39" t="s">
        <v>51</v>
      </c>
      <c r="E27" s="26">
        <v>2185.9</v>
      </c>
      <c r="F27" s="26">
        <v>1717</v>
      </c>
      <c r="G27" s="26">
        <v>1916</v>
      </c>
      <c r="H27" s="26">
        <f t="shared" si="2"/>
        <v>111.58998252766452</v>
      </c>
      <c r="I27" s="26">
        <v>2240</v>
      </c>
      <c r="J27" s="26">
        <f t="shared" si="0"/>
        <v>130.46010483401281</v>
      </c>
      <c r="K27" s="26">
        <v>2096</v>
      </c>
      <c r="L27" s="26">
        <f t="shared" si="1"/>
        <v>122.07338380896913</v>
      </c>
    </row>
    <row r="28" spans="1:12" ht="31.5" x14ac:dyDescent="0.25">
      <c r="A28" s="18" t="s">
        <v>22</v>
      </c>
      <c r="B28" s="9" t="s">
        <v>31</v>
      </c>
      <c r="C28" s="9">
        <v>120</v>
      </c>
      <c r="D28" s="7" t="s">
        <v>52</v>
      </c>
      <c r="E28" s="27">
        <v>2185.9</v>
      </c>
      <c r="F28" s="27">
        <v>1717</v>
      </c>
      <c r="G28" s="28">
        <v>1916</v>
      </c>
      <c r="H28" s="29">
        <f t="shared" si="2"/>
        <v>111.58998252766452</v>
      </c>
      <c r="I28" s="28">
        <v>2240</v>
      </c>
      <c r="J28" s="29">
        <f t="shared" si="0"/>
        <v>130.46010483401281</v>
      </c>
      <c r="K28" s="28">
        <v>2096</v>
      </c>
      <c r="L28" s="29">
        <f t="shared" si="1"/>
        <v>122.07338380896913</v>
      </c>
    </row>
    <row r="29" spans="1:12" ht="47.25" x14ac:dyDescent="0.25">
      <c r="A29" s="39" t="s">
        <v>23</v>
      </c>
      <c r="B29" s="42" t="s">
        <v>31</v>
      </c>
      <c r="C29" s="42" t="s">
        <v>35</v>
      </c>
      <c r="D29" s="39" t="s">
        <v>72</v>
      </c>
      <c r="E29" s="26">
        <v>1869.7</v>
      </c>
      <c r="F29" s="26">
        <v>0</v>
      </c>
      <c r="G29" s="26">
        <v>0</v>
      </c>
      <c r="H29" s="26"/>
      <c r="I29" s="26">
        <v>0</v>
      </c>
      <c r="J29" s="26"/>
      <c r="K29" s="26">
        <v>0</v>
      </c>
      <c r="L29" s="26"/>
    </row>
    <row r="30" spans="1:12" ht="31.5" x14ac:dyDescent="0.25">
      <c r="A30" s="39" t="s">
        <v>24</v>
      </c>
      <c r="B30" s="42" t="s">
        <v>31</v>
      </c>
      <c r="C30" s="42" t="s">
        <v>32</v>
      </c>
      <c r="D30" s="39" t="s">
        <v>53</v>
      </c>
      <c r="E30" s="26">
        <v>4728.6000000000004</v>
      </c>
      <c r="F30" s="26">
        <v>2859.3</v>
      </c>
      <c r="G30" s="26">
        <v>2507</v>
      </c>
      <c r="H30" s="26">
        <f t="shared" si="2"/>
        <v>87.678802504109385</v>
      </c>
      <c r="I30" s="26">
        <v>2507</v>
      </c>
      <c r="J30" s="26">
        <f t="shared" si="0"/>
        <v>87.678802504109385</v>
      </c>
      <c r="K30" s="26">
        <v>2507</v>
      </c>
      <c r="L30" s="26">
        <f t="shared" si="1"/>
        <v>87.678802504109385</v>
      </c>
    </row>
    <row r="31" spans="1:12" ht="47.25" x14ac:dyDescent="0.25">
      <c r="A31" s="18" t="s">
        <v>133</v>
      </c>
      <c r="B31" s="9" t="s">
        <v>31</v>
      </c>
      <c r="C31" s="9">
        <v>410</v>
      </c>
      <c r="D31" s="10" t="s">
        <v>54</v>
      </c>
      <c r="E31" s="27">
        <v>2818</v>
      </c>
      <c r="F31" s="27">
        <v>1859.3</v>
      </c>
      <c r="G31" s="27">
        <v>1859</v>
      </c>
      <c r="H31" s="29">
        <f t="shared" si="2"/>
        <v>99.983864895390738</v>
      </c>
      <c r="I31" s="27">
        <v>1859</v>
      </c>
      <c r="J31" s="29">
        <f t="shared" si="0"/>
        <v>99.983864895390738</v>
      </c>
      <c r="K31" s="27">
        <v>1859</v>
      </c>
      <c r="L31" s="29">
        <f t="shared" si="1"/>
        <v>99.983864895390738</v>
      </c>
    </row>
    <row r="32" spans="1:12" ht="63" x14ac:dyDescent="0.25">
      <c r="A32" s="18" t="s">
        <v>132</v>
      </c>
      <c r="B32" s="9" t="s">
        <v>31</v>
      </c>
      <c r="C32" s="15" t="s">
        <v>36</v>
      </c>
      <c r="D32" s="10" t="s">
        <v>55</v>
      </c>
      <c r="E32" s="27">
        <v>1910.6</v>
      </c>
      <c r="F32" s="27">
        <v>1000</v>
      </c>
      <c r="G32" s="27">
        <v>648</v>
      </c>
      <c r="H32" s="29">
        <f t="shared" si="2"/>
        <v>64.8</v>
      </c>
      <c r="I32" s="27">
        <v>648</v>
      </c>
      <c r="J32" s="29">
        <f t="shared" si="0"/>
        <v>64.8</v>
      </c>
      <c r="K32" s="27">
        <v>648</v>
      </c>
      <c r="L32" s="29">
        <f t="shared" si="1"/>
        <v>64.8</v>
      </c>
    </row>
    <row r="33" spans="1:12" ht="15.75" x14ac:dyDescent="0.25">
      <c r="A33" s="39" t="s">
        <v>25</v>
      </c>
      <c r="B33" s="42" t="s">
        <v>31</v>
      </c>
      <c r="C33" s="42" t="s">
        <v>32</v>
      </c>
      <c r="D33" s="39" t="s">
        <v>56</v>
      </c>
      <c r="E33" s="26">
        <v>5037.6000000000004</v>
      </c>
      <c r="F33" s="26">
        <v>4774</v>
      </c>
      <c r="G33" s="26">
        <v>1534</v>
      </c>
      <c r="H33" s="26">
        <f t="shared" si="2"/>
        <v>32.132383745286965</v>
      </c>
      <c r="I33" s="26">
        <v>1534</v>
      </c>
      <c r="J33" s="26">
        <f t="shared" si="0"/>
        <v>32.132383745286965</v>
      </c>
      <c r="K33" s="26">
        <v>1534</v>
      </c>
      <c r="L33" s="26">
        <f t="shared" si="1"/>
        <v>32.132383745286965</v>
      </c>
    </row>
    <row r="34" spans="1:12" ht="15.75" x14ac:dyDescent="0.25">
      <c r="A34" s="39" t="s">
        <v>85</v>
      </c>
      <c r="B34" s="42" t="s">
        <v>31</v>
      </c>
      <c r="C34" s="42" t="s">
        <v>32</v>
      </c>
      <c r="D34" s="39" t="s">
        <v>57</v>
      </c>
      <c r="E34" s="26">
        <f>E36+E40+E57+E63+E66+E68+E70</f>
        <v>409081.7</v>
      </c>
      <c r="F34" s="26">
        <f>F35+F66+F68+F70</f>
        <v>584871</v>
      </c>
      <c r="G34" s="26">
        <f>G35+G66+G68+G70</f>
        <v>618186.30000000005</v>
      </c>
      <c r="H34" s="26">
        <f t="shared" si="2"/>
        <v>105.69617915745523</v>
      </c>
      <c r="I34" s="26">
        <f>I35+I66+I68+I70</f>
        <v>485454.8</v>
      </c>
      <c r="J34" s="26">
        <f t="shared" si="0"/>
        <v>83.002029507361456</v>
      </c>
      <c r="K34" s="26">
        <f>K35+K66+K68+K70</f>
        <v>536365.80000000005</v>
      </c>
      <c r="L34" s="26">
        <f t="shared" si="1"/>
        <v>91.706684038018651</v>
      </c>
    </row>
    <row r="35" spans="1:12" ht="58.5" customHeight="1" x14ac:dyDescent="0.25">
      <c r="A35" s="39" t="s">
        <v>76</v>
      </c>
      <c r="B35" s="42" t="s">
        <v>31</v>
      </c>
      <c r="C35" s="42" t="s">
        <v>32</v>
      </c>
      <c r="D35" s="39" t="s">
        <v>73</v>
      </c>
      <c r="E35" s="26">
        <v>413297.3</v>
      </c>
      <c r="F35" s="43">
        <f>F36+F40+F57+F63</f>
        <v>582982.19999999995</v>
      </c>
      <c r="G35" s="43">
        <f>G36+G40+G57+G63</f>
        <v>618186.30000000005</v>
      </c>
      <c r="H35" s="26">
        <f t="shared" si="2"/>
        <v>106.03862347769797</v>
      </c>
      <c r="I35" s="43">
        <f>I36+I40+I57+I63</f>
        <v>485454.8</v>
      </c>
      <c r="J35" s="26">
        <f t="shared" si="0"/>
        <v>83.27094720902285</v>
      </c>
      <c r="K35" s="43">
        <f>K36+K40+K57+K63</f>
        <v>536365.80000000005</v>
      </c>
      <c r="L35" s="26">
        <f t="shared" si="1"/>
        <v>92.003803889724267</v>
      </c>
    </row>
    <row r="36" spans="1:12" ht="31.5" x14ac:dyDescent="0.25">
      <c r="A36" s="39" t="s">
        <v>75</v>
      </c>
      <c r="B36" s="42" t="s">
        <v>31</v>
      </c>
      <c r="C36" s="42" t="s">
        <v>32</v>
      </c>
      <c r="D36" s="39" t="s">
        <v>74</v>
      </c>
      <c r="E36" s="26">
        <v>88482.4</v>
      </c>
      <c r="F36" s="26">
        <v>48370.7</v>
      </c>
      <c r="G36" s="26">
        <v>55947.199999999997</v>
      </c>
      <c r="H36" s="26">
        <f t="shared" si="2"/>
        <v>115.66340780679214</v>
      </c>
      <c r="I36" s="26">
        <v>56562.2</v>
      </c>
      <c r="J36" s="26">
        <f t="shared" si="0"/>
        <v>116.93483865232466</v>
      </c>
      <c r="K36" s="26">
        <v>56194.5</v>
      </c>
      <c r="L36" s="26">
        <f t="shared" si="1"/>
        <v>116.17466772240222</v>
      </c>
    </row>
    <row r="37" spans="1:12" ht="59.25" customHeight="1" x14ac:dyDescent="0.25">
      <c r="A37" s="18" t="s">
        <v>86</v>
      </c>
      <c r="B37" s="9" t="s">
        <v>31</v>
      </c>
      <c r="C37" s="9" t="s">
        <v>113</v>
      </c>
      <c r="D37" s="16" t="s">
        <v>84</v>
      </c>
      <c r="E37" s="27">
        <v>30470.3</v>
      </c>
      <c r="F37" s="27">
        <v>0</v>
      </c>
      <c r="G37" s="27">
        <v>0</v>
      </c>
      <c r="H37" s="29"/>
      <c r="I37" s="28">
        <v>0</v>
      </c>
      <c r="J37" s="29"/>
      <c r="K37" s="28">
        <v>0</v>
      </c>
      <c r="L37" s="29"/>
    </row>
    <row r="38" spans="1:12" ht="47.25" x14ac:dyDescent="0.25">
      <c r="A38" s="18" t="s">
        <v>87</v>
      </c>
      <c r="B38" s="9" t="s">
        <v>31</v>
      </c>
      <c r="C38" s="9" t="s">
        <v>113</v>
      </c>
      <c r="D38" s="16" t="s">
        <v>83</v>
      </c>
      <c r="E38" s="27">
        <v>58012.1</v>
      </c>
      <c r="F38" s="27">
        <v>48370.7</v>
      </c>
      <c r="G38" s="27">
        <v>24202.2</v>
      </c>
      <c r="H38" s="29">
        <f t="shared" si="2"/>
        <v>50.034835137800371</v>
      </c>
      <c r="I38" s="28">
        <v>19265.7</v>
      </c>
      <c r="J38" s="29">
        <f t="shared" si="0"/>
        <v>39.829276814269797</v>
      </c>
      <c r="K38" s="28">
        <v>12970</v>
      </c>
      <c r="L38" s="29">
        <f t="shared" si="1"/>
        <v>26.813752953750932</v>
      </c>
    </row>
    <row r="39" spans="1:12" ht="63" x14ac:dyDescent="0.25">
      <c r="A39" s="18" t="s">
        <v>139</v>
      </c>
      <c r="B39" s="9" t="s">
        <v>31</v>
      </c>
      <c r="C39" s="9" t="s">
        <v>113</v>
      </c>
      <c r="D39" s="16" t="s">
        <v>141</v>
      </c>
      <c r="E39" s="27">
        <v>0</v>
      </c>
      <c r="F39" s="27">
        <v>0</v>
      </c>
      <c r="G39" s="27">
        <v>31745</v>
      </c>
      <c r="H39" s="29"/>
      <c r="I39" s="28">
        <v>37296.5</v>
      </c>
      <c r="J39" s="29"/>
      <c r="K39" s="28">
        <v>43224.5</v>
      </c>
      <c r="L39" s="29"/>
    </row>
    <row r="40" spans="1:12" ht="31.5" x14ac:dyDescent="0.25">
      <c r="A40" s="39" t="s">
        <v>26</v>
      </c>
      <c r="B40" s="42" t="s">
        <v>31</v>
      </c>
      <c r="C40" s="42" t="s">
        <v>32</v>
      </c>
      <c r="D40" s="39" t="s">
        <v>77</v>
      </c>
      <c r="E40" s="26">
        <v>21115.599999999999</v>
      </c>
      <c r="F40" s="26">
        <v>186584.4</v>
      </c>
      <c r="G40" s="26">
        <v>186084.9</v>
      </c>
      <c r="H40" s="26">
        <f t="shared" si="2"/>
        <v>99.732292731868256</v>
      </c>
      <c r="I40" s="26">
        <v>48478</v>
      </c>
      <c r="J40" s="26">
        <f t="shared" si="0"/>
        <v>25.981807696677748</v>
      </c>
      <c r="K40" s="26">
        <v>81324.600000000006</v>
      </c>
      <c r="L40" s="26">
        <f t="shared" si="1"/>
        <v>43.585958954767925</v>
      </c>
    </row>
    <row r="41" spans="1:12" ht="31.5" x14ac:dyDescent="0.25">
      <c r="A41" s="20" t="s">
        <v>134</v>
      </c>
      <c r="B41" s="9" t="s">
        <v>31</v>
      </c>
      <c r="C41" s="9" t="s">
        <v>113</v>
      </c>
      <c r="D41" s="16" t="s">
        <v>91</v>
      </c>
      <c r="E41" s="27">
        <v>4860.1000000000004</v>
      </c>
      <c r="F41" s="27">
        <v>19200</v>
      </c>
      <c r="G41" s="27">
        <v>58714.1</v>
      </c>
      <c r="H41" s="27">
        <v>0</v>
      </c>
      <c r="I41" s="27">
        <v>7000</v>
      </c>
      <c r="J41" s="29">
        <f t="shared" si="0"/>
        <v>36.458333333333329</v>
      </c>
      <c r="K41" s="27">
        <v>0</v>
      </c>
      <c r="L41" s="27">
        <v>0</v>
      </c>
    </row>
    <row r="42" spans="1:12" ht="141" customHeight="1" x14ac:dyDescent="0.25">
      <c r="A42" s="20" t="s">
        <v>108</v>
      </c>
      <c r="B42" s="9" t="s">
        <v>31</v>
      </c>
      <c r="C42" s="9" t="s">
        <v>113</v>
      </c>
      <c r="D42" s="16" t="s">
        <v>151</v>
      </c>
      <c r="E42" s="27">
        <v>0</v>
      </c>
      <c r="F42" s="27">
        <v>26753.7</v>
      </c>
      <c r="G42" s="27">
        <v>0</v>
      </c>
      <c r="H42" s="27">
        <v>0</v>
      </c>
      <c r="I42" s="27">
        <v>0</v>
      </c>
      <c r="J42" s="29">
        <f t="shared" si="0"/>
        <v>0</v>
      </c>
      <c r="K42" s="27">
        <v>0</v>
      </c>
      <c r="L42" s="27">
        <v>0</v>
      </c>
    </row>
    <row r="43" spans="1:12" ht="76.5" customHeight="1" x14ac:dyDescent="0.25">
      <c r="A43" s="20" t="s">
        <v>109</v>
      </c>
      <c r="B43" s="9" t="s">
        <v>31</v>
      </c>
      <c r="C43" s="9" t="s">
        <v>113</v>
      </c>
      <c r="D43" s="22" t="s">
        <v>107</v>
      </c>
      <c r="E43" s="27">
        <v>0</v>
      </c>
      <c r="F43" s="27">
        <v>1114.7</v>
      </c>
      <c r="G43" s="27">
        <v>0</v>
      </c>
      <c r="H43" s="27">
        <v>0</v>
      </c>
      <c r="I43" s="27">
        <v>3116.1</v>
      </c>
      <c r="J43" s="29">
        <f t="shared" si="0"/>
        <v>279.54606620615408</v>
      </c>
      <c r="K43" s="27">
        <v>983.6</v>
      </c>
      <c r="L43" s="27">
        <v>0</v>
      </c>
    </row>
    <row r="44" spans="1:12" ht="63" x14ac:dyDescent="0.25">
      <c r="A44" s="20" t="s">
        <v>88</v>
      </c>
      <c r="B44" s="9" t="s">
        <v>31</v>
      </c>
      <c r="C44" s="9" t="s">
        <v>113</v>
      </c>
      <c r="D44" s="16" t="s">
        <v>92</v>
      </c>
      <c r="E44" s="27">
        <v>512.9</v>
      </c>
      <c r="F44" s="27">
        <v>0</v>
      </c>
      <c r="G44" s="27">
        <v>0</v>
      </c>
      <c r="H44" s="27"/>
      <c r="I44" s="27">
        <v>0</v>
      </c>
      <c r="J44" s="29"/>
      <c r="K44" s="27">
        <v>0</v>
      </c>
      <c r="L44" s="27"/>
    </row>
    <row r="45" spans="1:12" ht="65.25" customHeight="1" x14ac:dyDescent="0.25">
      <c r="A45" s="20" t="s">
        <v>143</v>
      </c>
      <c r="B45" s="9" t="s">
        <v>31</v>
      </c>
      <c r="C45" s="9" t="s">
        <v>113</v>
      </c>
      <c r="D45" s="16" t="s">
        <v>144</v>
      </c>
      <c r="E45" s="27">
        <v>0</v>
      </c>
      <c r="F45" s="27">
        <v>0</v>
      </c>
      <c r="G45" s="27">
        <v>0</v>
      </c>
      <c r="H45" s="27"/>
      <c r="I45" s="27">
        <v>0</v>
      </c>
      <c r="J45" s="29"/>
      <c r="K45" s="27">
        <v>15548.4</v>
      </c>
      <c r="L45" s="27"/>
    </row>
    <row r="46" spans="1:12" ht="31.5" x14ac:dyDescent="0.25">
      <c r="A46" s="20" t="s">
        <v>140</v>
      </c>
      <c r="B46" s="9" t="s">
        <v>31</v>
      </c>
      <c r="C46" s="9" t="s">
        <v>113</v>
      </c>
      <c r="D46" s="16" t="s">
        <v>142</v>
      </c>
      <c r="E46" s="27">
        <v>0</v>
      </c>
      <c r="F46" s="27">
        <v>0</v>
      </c>
      <c r="G46" s="27">
        <v>2259.1</v>
      </c>
      <c r="H46" s="27"/>
      <c r="I46" s="27">
        <v>0</v>
      </c>
      <c r="J46" s="29"/>
      <c r="K46" s="27">
        <v>0</v>
      </c>
      <c r="L46" s="27"/>
    </row>
    <row r="47" spans="1:12" ht="47.25" x14ac:dyDescent="0.25">
      <c r="A47" s="20" t="s">
        <v>146</v>
      </c>
      <c r="B47" s="9" t="s">
        <v>31</v>
      </c>
      <c r="C47" s="9" t="s">
        <v>113</v>
      </c>
      <c r="D47" s="16" t="s">
        <v>147</v>
      </c>
      <c r="E47" s="27">
        <v>0</v>
      </c>
      <c r="F47" s="27">
        <v>0</v>
      </c>
      <c r="G47" s="27">
        <v>0</v>
      </c>
      <c r="H47" s="27"/>
      <c r="I47" s="27">
        <v>2798.8</v>
      </c>
      <c r="J47" s="29"/>
      <c r="K47" s="27">
        <v>0</v>
      </c>
      <c r="L47" s="27"/>
    </row>
    <row r="48" spans="1:12" ht="47.25" x14ac:dyDescent="0.25">
      <c r="A48" s="20" t="s">
        <v>145</v>
      </c>
      <c r="B48" s="9" t="s">
        <v>31</v>
      </c>
      <c r="C48" s="9" t="s">
        <v>113</v>
      </c>
      <c r="D48" s="16" t="s">
        <v>148</v>
      </c>
      <c r="E48" s="27">
        <v>0</v>
      </c>
      <c r="F48" s="27">
        <v>0</v>
      </c>
      <c r="G48" s="27">
        <v>0</v>
      </c>
      <c r="H48" s="27"/>
      <c r="I48" s="27">
        <v>0</v>
      </c>
      <c r="J48" s="29"/>
      <c r="K48" s="27">
        <v>52083.3</v>
      </c>
      <c r="L48" s="27"/>
    </row>
    <row r="49" spans="1:12" ht="63" x14ac:dyDescent="0.25">
      <c r="A49" s="20" t="s">
        <v>111</v>
      </c>
      <c r="B49" s="9" t="s">
        <v>31</v>
      </c>
      <c r="C49" s="9" t="s">
        <v>113</v>
      </c>
      <c r="D49" s="23" t="s">
        <v>117</v>
      </c>
      <c r="E49" s="27">
        <v>1068.2</v>
      </c>
      <c r="F49" s="27">
        <v>0</v>
      </c>
      <c r="G49" s="27">
        <v>0</v>
      </c>
      <c r="H49" s="27"/>
      <c r="I49" s="27">
        <v>0</v>
      </c>
      <c r="J49" s="29"/>
      <c r="K49" s="27">
        <v>0</v>
      </c>
      <c r="L49" s="27">
        <v>0</v>
      </c>
    </row>
    <row r="50" spans="1:12" ht="47.25" x14ac:dyDescent="0.25">
      <c r="A50" s="20" t="s">
        <v>112</v>
      </c>
      <c r="B50" s="9" t="s">
        <v>31</v>
      </c>
      <c r="C50" s="9" t="s">
        <v>113</v>
      </c>
      <c r="D50" s="23" t="s">
        <v>118</v>
      </c>
      <c r="E50" s="27">
        <v>808.7</v>
      </c>
      <c r="F50" s="27">
        <v>111.1</v>
      </c>
      <c r="G50" s="27">
        <v>155.5</v>
      </c>
      <c r="H50" s="29">
        <f t="shared" si="2"/>
        <v>139.96399639963997</v>
      </c>
      <c r="I50" s="28">
        <v>154.69999999999999</v>
      </c>
      <c r="J50" s="29">
        <f t="shared" si="0"/>
        <v>139.24392439243925</v>
      </c>
      <c r="K50" s="28">
        <v>153.6</v>
      </c>
      <c r="L50" s="29">
        <f t="shared" si="1"/>
        <v>138.25382538253825</v>
      </c>
    </row>
    <row r="51" spans="1:12" ht="31.5" x14ac:dyDescent="0.25">
      <c r="A51" s="20" t="s">
        <v>149</v>
      </c>
      <c r="B51" s="9" t="s">
        <v>31</v>
      </c>
      <c r="C51" s="9" t="s">
        <v>113</v>
      </c>
      <c r="D51" s="7" t="s">
        <v>150</v>
      </c>
      <c r="E51" s="27">
        <v>0</v>
      </c>
      <c r="F51" s="27">
        <v>0</v>
      </c>
      <c r="G51" s="27">
        <v>0</v>
      </c>
      <c r="H51" s="29"/>
      <c r="I51" s="28">
        <v>221.7</v>
      </c>
      <c r="J51" s="29"/>
      <c r="K51" s="28">
        <v>0</v>
      </c>
      <c r="L51" s="29"/>
    </row>
    <row r="52" spans="1:12" ht="15.75" x14ac:dyDescent="0.25">
      <c r="A52" s="20" t="s">
        <v>89</v>
      </c>
      <c r="B52" s="9" t="s">
        <v>31</v>
      </c>
      <c r="C52" s="9" t="s">
        <v>113</v>
      </c>
      <c r="D52" s="16" t="s">
        <v>93</v>
      </c>
      <c r="E52" s="27">
        <v>18.7</v>
      </c>
      <c r="F52" s="27">
        <v>34.4</v>
      </c>
      <c r="G52" s="27">
        <v>0</v>
      </c>
      <c r="H52" s="29">
        <f t="shared" si="2"/>
        <v>0</v>
      </c>
      <c r="I52" s="27">
        <v>0</v>
      </c>
      <c r="J52" s="29">
        <f t="shared" si="0"/>
        <v>0</v>
      </c>
      <c r="K52" s="27">
        <v>0</v>
      </c>
      <c r="L52" s="29">
        <f t="shared" si="1"/>
        <v>0</v>
      </c>
    </row>
    <row r="53" spans="1:12" ht="63" x14ac:dyDescent="0.25">
      <c r="A53" s="20" t="s">
        <v>114</v>
      </c>
      <c r="B53" s="9" t="s">
        <v>31</v>
      </c>
      <c r="C53" s="9" t="s">
        <v>113</v>
      </c>
      <c r="D53" s="23" t="s">
        <v>119</v>
      </c>
      <c r="E53" s="27">
        <v>3372</v>
      </c>
      <c r="F53" s="27">
        <v>5155.5</v>
      </c>
      <c r="G53" s="27">
        <v>1794.5</v>
      </c>
      <c r="H53" s="29">
        <f t="shared" si="2"/>
        <v>34.807487149646008</v>
      </c>
      <c r="I53" s="27">
        <v>1302</v>
      </c>
      <c r="J53" s="29">
        <f t="shared" si="0"/>
        <v>25.254582484725052</v>
      </c>
      <c r="K53" s="27">
        <v>0</v>
      </c>
      <c r="L53" s="27"/>
    </row>
    <row r="54" spans="1:12" ht="47.25" x14ac:dyDescent="0.25">
      <c r="A54" s="20" t="s">
        <v>115</v>
      </c>
      <c r="B54" s="9" t="s">
        <v>31</v>
      </c>
      <c r="C54" s="9" t="s">
        <v>113</v>
      </c>
      <c r="D54" s="23" t="s">
        <v>120</v>
      </c>
      <c r="E54" s="27">
        <v>710.1</v>
      </c>
      <c r="F54" s="27">
        <v>1897</v>
      </c>
      <c r="G54" s="27">
        <v>0</v>
      </c>
      <c r="H54" s="29">
        <f t="shared" si="2"/>
        <v>0</v>
      </c>
      <c r="I54" s="28">
        <v>0</v>
      </c>
      <c r="J54" s="29">
        <f t="shared" si="0"/>
        <v>0</v>
      </c>
      <c r="K54" s="28">
        <v>0</v>
      </c>
      <c r="L54" s="29">
        <v>0</v>
      </c>
    </row>
    <row r="55" spans="1:12" ht="47.25" x14ac:dyDescent="0.25">
      <c r="A55" s="20" t="s">
        <v>116</v>
      </c>
      <c r="B55" s="9" t="s">
        <v>31</v>
      </c>
      <c r="C55" s="9" t="s">
        <v>113</v>
      </c>
      <c r="D55" s="16" t="s">
        <v>106</v>
      </c>
      <c r="E55" s="27">
        <v>0</v>
      </c>
      <c r="F55" s="27">
        <v>2399.1999999999998</v>
      </c>
      <c r="G55" s="27">
        <v>3732.8</v>
      </c>
      <c r="H55" s="29">
        <f t="shared" si="2"/>
        <v>155.58519506502168</v>
      </c>
      <c r="I55" s="28">
        <v>20000</v>
      </c>
      <c r="J55" s="29">
        <f t="shared" si="0"/>
        <v>833.61120373457834</v>
      </c>
      <c r="K55" s="28">
        <v>0</v>
      </c>
      <c r="L55" s="29">
        <f t="shared" si="2"/>
        <v>0</v>
      </c>
    </row>
    <row r="56" spans="1:12" ht="15.75" x14ac:dyDescent="0.25">
      <c r="A56" s="7" t="s">
        <v>90</v>
      </c>
      <c r="B56" s="9" t="s">
        <v>31</v>
      </c>
      <c r="C56" s="9" t="s">
        <v>113</v>
      </c>
      <c r="D56" s="16" t="s">
        <v>94</v>
      </c>
      <c r="E56" s="27">
        <v>9764.9</v>
      </c>
      <c r="F56" s="27">
        <v>129918.8</v>
      </c>
      <c r="G56" s="27">
        <v>106164</v>
      </c>
      <c r="H56" s="29">
        <f t="shared" si="2"/>
        <v>81.715656240667244</v>
      </c>
      <c r="I56" s="28">
        <v>13884.7</v>
      </c>
      <c r="J56" s="29">
        <f t="shared" si="0"/>
        <v>10.687213859733927</v>
      </c>
      <c r="K56" s="28">
        <v>12422.5</v>
      </c>
      <c r="L56" s="29">
        <f t="shared" si="1"/>
        <v>9.5617416417023549</v>
      </c>
    </row>
    <row r="57" spans="1:12" ht="31.5" x14ac:dyDescent="0.25">
      <c r="A57" s="44" t="s">
        <v>27</v>
      </c>
      <c r="B57" s="42" t="s">
        <v>31</v>
      </c>
      <c r="C57" s="42" t="s">
        <v>32</v>
      </c>
      <c r="D57" s="39" t="s">
        <v>78</v>
      </c>
      <c r="E57" s="26">
        <v>288028.3</v>
      </c>
      <c r="F57" s="26">
        <v>336089.59999999998</v>
      </c>
      <c r="G57" s="26">
        <v>363572.4</v>
      </c>
      <c r="H57" s="26">
        <f t="shared" si="2"/>
        <v>108.17722416879309</v>
      </c>
      <c r="I57" s="26">
        <v>380074.6</v>
      </c>
      <c r="J57" s="26">
        <f t="shared" si="0"/>
        <v>113.08728386715923</v>
      </c>
      <c r="K57" s="26">
        <v>398506.7</v>
      </c>
      <c r="L57" s="26">
        <f t="shared" si="1"/>
        <v>118.57156543969229</v>
      </c>
    </row>
    <row r="58" spans="1:12" ht="47.25" x14ac:dyDescent="0.25">
      <c r="A58" s="20" t="s">
        <v>95</v>
      </c>
      <c r="B58" s="9" t="s">
        <v>31</v>
      </c>
      <c r="C58" s="9" t="s">
        <v>113</v>
      </c>
      <c r="D58" s="45" t="s">
        <v>98</v>
      </c>
      <c r="E58" s="27">
        <v>287357.8</v>
      </c>
      <c r="F58" s="27">
        <v>333553.59999999998</v>
      </c>
      <c r="G58" s="27">
        <v>360009.5</v>
      </c>
      <c r="H58" s="29">
        <f t="shared" si="2"/>
        <v>107.93152884573874</v>
      </c>
      <c r="I58" s="28">
        <v>376511.7</v>
      </c>
      <c r="J58" s="29">
        <f t="shared" si="0"/>
        <v>112.87891960992178</v>
      </c>
      <c r="K58" s="28">
        <v>394915.2</v>
      </c>
      <c r="L58" s="29">
        <f t="shared" si="1"/>
        <v>118.39632370929291</v>
      </c>
    </row>
    <row r="59" spans="1:12" ht="78.75" x14ac:dyDescent="0.25">
      <c r="A59" s="20" t="s">
        <v>96</v>
      </c>
      <c r="B59" s="9" t="s">
        <v>31</v>
      </c>
      <c r="C59" s="9" t="s">
        <v>113</v>
      </c>
      <c r="D59" s="45" t="s">
        <v>99</v>
      </c>
      <c r="E59" s="27">
        <v>33.799999999999997</v>
      </c>
      <c r="F59" s="27">
        <v>8.4</v>
      </c>
      <c r="G59" s="27">
        <v>14.8</v>
      </c>
      <c r="H59" s="29">
        <f t="shared" si="2"/>
        <v>176.19047619047618</v>
      </c>
      <c r="I59" s="28">
        <v>15.9</v>
      </c>
      <c r="J59" s="29">
        <f t="shared" si="0"/>
        <v>189.28571428571428</v>
      </c>
      <c r="K59" s="28">
        <v>44.8</v>
      </c>
      <c r="L59" s="29">
        <f t="shared" si="1"/>
        <v>533.33333333333326</v>
      </c>
    </row>
    <row r="60" spans="1:12" ht="110.25" x14ac:dyDescent="0.25">
      <c r="A60" s="20" t="s">
        <v>97</v>
      </c>
      <c r="B60" s="9" t="s">
        <v>31</v>
      </c>
      <c r="C60" s="9" t="s">
        <v>113</v>
      </c>
      <c r="D60" s="45" t="s">
        <v>104</v>
      </c>
      <c r="E60" s="27">
        <v>636.70000000000005</v>
      </c>
      <c r="F60" s="27">
        <v>636.79999999999995</v>
      </c>
      <c r="G60" s="27">
        <v>636.79999999999995</v>
      </c>
      <c r="H60" s="29">
        <f t="shared" si="2"/>
        <v>100</v>
      </c>
      <c r="I60" s="28">
        <v>636.79999999999995</v>
      </c>
      <c r="J60" s="29">
        <f t="shared" si="0"/>
        <v>100</v>
      </c>
      <c r="K60" s="28">
        <v>636.79999999999995</v>
      </c>
      <c r="L60" s="29">
        <f t="shared" si="1"/>
        <v>100</v>
      </c>
    </row>
    <row r="61" spans="1:12" ht="94.5" customHeight="1" x14ac:dyDescent="0.25">
      <c r="A61" s="20" t="s">
        <v>135</v>
      </c>
      <c r="B61" s="9" t="s">
        <v>31</v>
      </c>
      <c r="C61" s="9" t="s">
        <v>113</v>
      </c>
      <c r="D61" s="45" t="s">
        <v>138</v>
      </c>
      <c r="E61" s="27">
        <v>0</v>
      </c>
      <c r="F61" s="27">
        <v>636.79999999999995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</row>
    <row r="62" spans="1:12" ht="15.75" x14ac:dyDescent="0.25">
      <c r="A62" s="20" t="s">
        <v>136</v>
      </c>
      <c r="B62" s="9" t="s">
        <v>31</v>
      </c>
      <c r="C62" s="9" t="s">
        <v>113</v>
      </c>
      <c r="D62" s="8" t="s">
        <v>137</v>
      </c>
      <c r="E62" s="27">
        <v>0</v>
      </c>
      <c r="F62" s="27">
        <v>1254</v>
      </c>
      <c r="G62" s="27">
        <v>2911.3</v>
      </c>
      <c r="H62" s="27">
        <v>0</v>
      </c>
      <c r="I62" s="27">
        <v>0</v>
      </c>
      <c r="J62" s="27">
        <v>2910.2</v>
      </c>
      <c r="K62" s="27">
        <v>0</v>
      </c>
      <c r="L62" s="27">
        <v>2909.9</v>
      </c>
    </row>
    <row r="63" spans="1:12" ht="15.75" x14ac:dyDescent="0.25">
      <c r="A63" s="44" t="s">
        <v>80</v>
      </c>
      <c r="B63" s="42" t="s">
        <v>31</v>
      </c>
      <c r="C63" s="42" t="s">
        <v>32</v>
      </c>
      <c r="D63" s="39" t="s">
        <v>79</v>
      </c>
      <c r="E63" s="26">
        <v>15670.9</v>
      </c>
      <c r="F63" s="26">
        <v>11937.5</v>
      </c>
      <c r="G63" s="26">
        <v>12581.8</v>
      </c>
      <c r="H63" s="26">
        <f t="shared" si="2"/>
        <v>105.39727748691099</v>
      </c>
      <c r="I63" s="26">
        <v>340</v>
      </c>
      <c r="J63" s="26">
        <f t="shared" si="0"/>
        <v>2.848167539267016</v>
      </c>
      <c r="K63" s="26">
        <v>340</v>
      </c>
      <c r="L63" s="26">
        <f t="shared" si="1"/>
        <v>2.848167539267016</v>
      </c>
    </row>
    <row r="64" spans="1:12" ht="78.75" x14ac:dyDescent="0.25">
      <c r="A64" s="21" t="s">
        <v>28</v>
      </c>
      <c r="B64" s="17" t="s">
        <v>31</v>
      </c>
      <c r="C64" s="9" t="s">
        <v>113</v>
      </c>
      <c r="D64" s="8" t="s">
        <v>100</v>
      </c>
      <c r="E64" s="27">
        <v>14894.1</v>
      </c>
      <c r="F64" s="27">
        <v>11085.2</v>
      </c>
      <c r="G64" s="27">
        <v>12241.8</v>
      </c>
      <c r="H64" s="29">
        <f t="shared" si="2"/>
        <v>110.43373146176883</v>
      </c>
      <c r="I64" s="28">
        <v>0</v>
      </c>
      <c r="J64" s="29">
        <f t="shared" si="0"/>
        <v>0</v>
      </c>
      <c r="K64" s="28">
        <v>0</v>
      </c>
      <c r="L64" s="29">
        <f t="shared" si="1"/>
        <v>0</v>
      </c>
    </row>
    <row r="65" spans="1:12" ht="31.5" x14ac:dyDescent="0.25">
      <c r="A65" s="21" t="s">
        <v>101</v>
      </c>
      <c r="B65" s="17" t="s">
        <v>31</v>
      </c>
      <c r="C65" s="9" t="s">
        <v>113</v>
      </c>
      <c r="D65" s="8" t="s">
        <v>102</v>
      </c>
      <c r="E65" s="27">
        <v>776.8</v>
      </c>
      <c r="F65" s="27">
        <v>852.3</v>
      </c>
      <c r="G65" s="27">
        <v>340</v>
      </c>
      <c r="H65" s="29">
        <f t="shared" si="2"/>
        <v>39.892056787516132</v>
      </c>
      <c r="I65" s="28">
        <v>340</v>
      </c>
      <c r="J65" s="29">
        <f t="shared" si="0"/>
        <v>39.892056787516132</v>
      </c>
      <c r="K65" s="28">
        <v>340</v>
      </c>
      <c r="L65" s="29">
        <f t="shared" si="1"/>
        <v>39.892056787516132</v>
      </c>
    </row>
    <row r="66" spans="1:12" s="24" customFormat="1" ht="31.5" x14ac:dyDescent="0.25">
      <c r="A66" s="46" t="s">
        <v>121</v>
      </c>
      <c r="B66" s="47" t="s">
        <v>31</v>
      </c>
      <c r="C66" s="47" t="s">
        <v>113</v>
      </c>
      <c r="D66" s="48" t="s">
        <v>122</v>
      </c>
      <c r="E66" s="49">
        <v>999.8</v>
      </c>
      <c r="F66" s="49">
        <v>969.3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</row>
    <row r="67" spans="1:12" s="25" customFormat="1" ht="47.25" x14ac:dyDescent="0.25">
      <c r="A67" s="21" t="s">
        <v>123</v>
      </c>
      <c r="B67" s="17" t="s">
        <v>31</v>
      </c>
      <c r="C67" s="9" t="s">
        <v>113</v>
      </c>
      <c r="D67" s="23" t="s">
        <v>124</v>
      </c>
      <c r="E67" s="27">
        <v>999.8</v>
      </c>
      <c r="F67" s="27">
        <v>969.3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</row>
    <row r="68" spans="1:12" ht="15.75" x14ac:dyDescent="0.25">
      <c r="A68" s="44" t="s">
        <v>82</v>
      </c>
      <c r="B68" s="42" t="s">
        <v>31</v>
      </c>
      <c r="C68" s="42" t="s">
        <v>32</v>
      </c>
      <c r="D68" s="39" t="s">
        <v>58</v>
      </c>
      <c r="E68" s="26">
        <v>-5200</v>
      </c>
      <c r="F68" s="26">
        <v>919.5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</row>
    <row r="69" spans="1:12" ht="31.5" x14ac:dyDescent="0.25">
      <c r="A69" s="18" t="s">
        <v>29</v>
      </c>
      <c r="B69" s="9" t="s">
        <v>31</v>
      </c>
      <c r="C69" s="15" t="s">
        <v>113</v>
      </c>
      <c r="D69" s="8" t="s">
        <v>103</v>
      </c>
      <c r="E69" s="27">
        <v>-5200</v>
      </c>
      <c r="F69" s="27">
        <v>919.5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</row>
    <row r="70" spans="1:12" ht="63" x14ac:dyDescent="0.25">
      <c r="A70" s="44" t="s">
        <v>30</v>
      </c>
      <c r="B70" s="42" t="s">
        <v>31</v>
      </c>
      <c r="C70" s="42">
        <v>150</v>
      </c>
      <c r="D70" s="39" t="s">
        <v>81</v>
      </c>
      <c r="E70" s="50">
        <v>-15.3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</row>
    <row r="71" spans="1:12" ht="24" customHeight="1" x14ac:dyDescent="0.25">
      <c r="A71" s="51" t="s">
        <v>59</v>
      </c>
      <c r="B71" s="51"/>
      <c r="C71" s="51"/>
      <c r="D71" s="51"/>
      <c r="E71" s="31">
        <v>737439.5</v>
      </c>
      <c r="F71" s="31">
        <f>F34+F5</f>
        <v>942028.2</v>
      </c>
      <c r="G71" s="31">
        <f>G34+G5</f>
        <v>990794.9</v>
      </c>
      <c r="H71" s="32">
        <f t="shared" si="2"/>
        <v>105.17677708586643</v>
      </c>
      <c r="I71" s="31">
        <f>I34+I5</f>
        <v>861468.2</v>
      </c>
      <c r="J71" s="32">
        <f t="shared" si="0"/>
        <v>91.44823902299315</v>
      </c>
      <c r="K71" s="31">
        <f>K34+K5</f>
        <v>922553.40000000014</v>
      </c>
      <c r="L71" s="32">
        <f t="shared" si="1"/>
        <v>97.932673353090721</v>
      </c>
    </row>
    <row r="72" spans="1:12" x14ac:dyDescent="0.25">
      <c r="E72" s="33"/>
    </row>
    <row r="73" spans="1:12" x14ac:dyDescent="0.25">
      <c r="E73" s="33"/>
    </row>
    <row r="74" spans="1:12" x14ac:dyDescent="0.25">
      <c r="E74" s="33"/>
    </row>
    <row r="77" spans="1:12" x14ac:dyDescent="0.25">
      <c r="F77" s="33"/>
    </row>
  </sheetData>
  <mergeCells count="3">
    <mergeCell ref="A1:L1"/>
    <mergeCell ref="A4:C4"/>
    <mergeCell ref="A71:D71"/>
  </mergeCells>
  <pageMargins left="0.31496062992125984" right="0.11811023622047245" top="0.19685039370078741" bottom="0.19685039370078741" header="0" footer="0"/>
  <pageSetup paperSize="9" scale="6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Лариса Валентиновна</dc:creator>
  <cp:lastModifiedBy>Попова Лариса Валентиновна</cp:lastModifiedBy>
  <cp:lastPrinted>2017-11-22T08:55:05Z</cp:lastPrinted>
  <dcterms:created xsi:type="dcterms:W3CDTF">2017-11-13T06:37:00Z</dcterms:created>
  <dcterms:modified xsi:type="dcterms:W3CDTF">2019-11-28T14:38:44Z</dcterms:modified>
</cp:coreProperties>
</file>