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7170" activeTab="0"/>
  </bookViews>
  <sheets>
    <sheet name=" выравнивание проект 2021" sheetId="1" r:id="rId1"/>
    <sheet name="сбалансир-ть проект 2021 п" sheetId="2" r:id="rId2"/>
    <sheet name="выравнивание проект 2022" sheetId="3" r:id="rId3"/>
    <sheet name="сбалансир-ть проект 2022" sheetId="4" r:id="rId4"/>
    <sheet name="выравнивание 2023" sheetId="5" r:id="rId5"/>
    <sheet name="сбалансир-ть 2023" sheetId="6" r:id="rId6"/>
  </sheets>
  <definedNames>
    <definedName name="_xlnm.Print_Area" localSheetId="0">' выравнивание проект 2021'!$A$15:$R$24</definedName>
    <definedName name="_xlnm.Print_Area" localSheetId="5">'сбалансир-ть 2023'!$A$10:$F$24</definedName>
    <definedName name="_xlnm.Print_Area" localSheetId="1">'сбалансир-ть проект 2021 п'!$A$10:$F$24</definedName>
    <definedName name="_xlnm.Print_Area" localSheetId="3">'сбалансир-ть проект 2022'!$A$10:$F$24</definedName>
  </definedNames>
  <calcPr fullCalcOnLoad="1" fullPrecision="0"/>
</workbook>
</file>

<file path=xl/sharedStrings.xml><?xml version="1.0" encoding="utf-8"?>
<sst xmlns="http://schemas.openxmlformats.org/spreadsheetml/2006/main" count="159" uniqueCount="41">
  <si>
    <t xml:space="preserve"> Итого по МР(ГО)</t>
  </si>
  <si>
    <t xml:space="preserve">  стр                м     пл               всн</t>
  </si>
  <si>
    <t xml:space="preserve">    j                 j        j                 j            </t>
  </si>
  <si>
    <t>К     = 0,15 x К   + К    x ( 0,2 x К + 0,65)</t>
  </si>
  <si>
    <t>К     = 0,15 x К   + К    x ( 0,2 x К) + 0,65</t>
  </si>
  <si>
    <t>в том числе</t>
  </si>
  <si>
    <t xml:space="preserve"> </t>
  </si>
  <si>
    <t>Индекс бюджетных расходов  (ИБР)</t>
  </si>
  <si>
    <r>
      <t xml:space="preserve">Коэффициент стоимости предоставления муниципальных услуг </t>
    </r>
    <r>
      <rPr>
        <sz val="9"/>
        <rFont val="Arial Cyr"/>
        <family val="0"/>
      </rPr>
      <t xml:space="preserve">     (К </t>
    </r>
    <r>
      <rPr>
        <sz val="8"/>
        <rFont val="Arial Cyr"/>
        <family val="0"/>
      </rPr>
      <t>стоим</t>
    </r>
    <r>
      <rPr>
        <sz val="9"/>
        <rFont val="Arial Cyr"/>
        <family val="0"/>
      </rPr>
      <t>)</t>
    </r>
  </si>
  <si>
    <r>
      <t xml:space="preserve">Коэффициент  структуры  потребителей муниципальных услуг   (К </t>
    </r>
    <r>
      <rPr>
        <b/>
        <sz val="8"/>
        <rFont val="Arial"/>
        <family val="2"/>
      </rPr>
      <t>стр</t>
    </r>
    <r>
      <rPr>
        <b/>
        <sz val="12"/>
        <rFont val="Arial"/>
        <family val="2"/>
      </rPr>
      <t>)</t>
    </r>
  </si>
  <si>
    <r>
      <t xml:space="preserve">Коэффициент масштаба  (К </t>
    </r>
    <r>
      <rPr>
        <b/>
        <sz val="8"/>
        <rFont val="Arial"/>
        <family val="2"/>
      </rPr>
      <t>м</t>
    </r>
    <r>
      <rPr>
        <b/>
        <sz val="12"/>
        <rFont val="Arial"/>
        <family val="2"/>
      </rPr>
      <t>)</t>
    </r>
  </si>
  <si>
    <t>Суммарный налоговый потенциал (НП)</t>
  </si>
  <si>
    <t>Индекс налогового потенциала            (ИНП)</t>
  </si>
  <si>
    <r>
      <t xml:space="preserve">Критерий выравнивания (К </t>
    </r>
    <r>
      <rPr>
        <b/>
        <sz val="8"/>
        <rFont val="Arial"/>
        <family val="2"/>
      </rPr>
      <t>выр</t>
    </r>
    <r>
      <rPr>
        <b/>
        <sz val="12"/>
        <rFont val="Arial"/>
        <family val="2"/>
      </rPr>
      <t>)</t>
    </r>
  </si>
  <si>
    <t>Объем расчетной дотации на выравнивание бюджетной обеспеченности (Д)</t>
  </si>
  <si>
    <t>МО Вохтожское</t>
  </si>
  <si>
    <t>МО Грязовецкое</t>
  </si>
  <si>
    <t>МО Комьянское</t>
  </si>
  <si>
    <t>МО Перцевское</t>
  </si>
  <si>
    <t>МО Ростиловское</t>
  </si>
  <si>
    <t>МО Сидоровское</t>
  </si>
  <si>
    <t>МО Юровское</t>
  </si>
  <si>
    <t>Протяженность освещенных улиц внитури населенных пунктов, км</t>
  </si>
  <si>
    <t>Косв</t>
  </si>
  <si>
    <t>Дсубв</t>
  </si>
  <si>
    <t>Дсобс</t>
  </si>
  <si>
    <r>
      <t xml:space="preserve">N 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расходы i -го поселения муниципального района на обеспечение предоставления минимальных гарантий, предусмотренных законами области, а также расходы на реализацию полномочий органов мест. сам. поселений по выплате заработной платы, обеспечение соф-я по федеральным и областным программам, расходы по решению вопросов местного значения</t>
    </r>
  </si>
  <si>
    <t>Дотация на  поддержку мер по обеспечению сбалансиронности местных бюджетов (Д  сб2)</t>
  </si>
  <si>
    <t>Налоговый потенциал (НП)</t>
  </si>
  <si>
    <r>
      <t>Бюджетная обеспеченность до выравнивания бюджетной обеспеченности (БО</t>
    </r>
    <r>
      <rPr>
        <b/>
        <sz val="12"/>
        <rFont val="Arial"/>
        <family val="2"/>
      </rPr>
      <t>)</t>
    </r>
  </si>
  <si>
    <t>Оценка расходных обязательств бюджета   (Расх)</t>
  </si>
  <si>
    <t>Прогноз  налоговых и неналоговые доходов на очередной финансовы год (без акцизов) (Дох)</t>
  </si>
  <si>
    <r>
      <t xml:space="preserve">N </t>
    </r>
    <r>
      <rPr>
        <vertAlign val="subscript"/>
        <sz val="10"/>
        <rFont val="Arial"/>
        <family val="2"/>
      </rPr>
      <t>i</t>
    </r>
    <r>
      <rPr>
        <sz val="10"/>
        <rFont val="Arial"/>
        <family val="2"/>
      </rPr>
      <t xml:space="preserve"> - расходы i -го поселения муниципального района на обеспечение предоставления минимальных гарантий, предусмотренных законами области, а также расходы на реализацию полномочий органов мест. сам. поселений по выплате заработной платы, обеспечение соф-я </t>
    </r>
  </si>
  <si>
    <t>Расчет распределения  дотаций на выравнивание бюджетной обеспеченности муниципальных образований района на 2021 год  (тыс. руб.)</t>
  </si>
  <si>
    <t>Расчет распределения  дотаций на поддержку мер по обеспечению сбалансированности местных бюджетов на 2021 год  (тыс. руб.)</t>
  </si>
  <si>
    <t>Расчет распределения  дотаций на выравнивание бюджетной обеспеченности муниципальных образований района на 2022 год  (тыс. руб.)</t>
  </si>
  <si>
    <t>Расчет распределения  дотаций на поддержку мер по обеспечению сбалансированности местных бюджетов на 2022 год  (тыс. руб.)</t>
  </si>
  <si>
    <t>Численность района на 01.01.2020, чел. (Н)</t>
  </si>
  <si>
    <t>Средний тариф на тепловую энергию, руб./Гкал по МО на 1 июля 2020 года</t>
  </si>
  <si>
    <t>Расчет распределения  дотаций на выравнивание бюджетной обеспеченности муниципальных образований района на 2023 год  (тыс. руб.)</t>
  </si>
  <si>
    <t>Расчет распределения  дотаций на поддержку мер по обеспечению сбалансированности местных бюджетов на 2023 год  (тыс. руб.)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</si>
</sst>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#,##0.0000000000"/>
    <numFmt numFmtId="175" formatCode="#,##0.00000000000"/>
    <numFmt numFmtId="176" formatCode="#,##0.000000"/>
    <numFmt numFmtId="177" formatCode="#,##0.00000000"/>
    <numFmt numFmtId="178" formatCode="0.00000000"/>
    <numFmt numFmtId="179" formatCode="0.0000000000"/>
    <numFmt numFmtId="180" formatCode="0.0%"/>
    <numFmt numFmtId="181" formatCode="0.000"/>
    <numFmt numFmtId="182" formatCode="0.0"/>
    <numFmt numFmtId="183" formatCode="0.0000"/>
    <numFmt numFmtId="184" formatCode="#,##0.000000000"/>
    <numFmt numFmtId="185" formatCode="#,##0.0000000"/>
    <numFmt numFmtId="186" formatCode="#,##0.00000"/>
    <numFmt numFmtId="187" formatCode="#,##0.0000"/>
    <numFmt numFmtId="188" formatCode="0.0000000"/>
    <numFmt numFmtId="189" formatCode="0.000000"/>
    <numFmt numFmtId="190" formatCode="0.00000"/>
    <numFmt numFmtId="191" formatCode="0.000000000"/>
    <numFmt numFmtId="192" formatCode="#,##0.000000000000"/>
    <numFmt numFmtId="193" formatCode="#,##0.0000000000000"/>
    <numFmt numFmtId="194" formatCode="#,##0.00000000000000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-* #,##0.00000_р_._-;\-* #,##0.00000_р_._-;_-* &quot;-&quot;??_р_._-;_-@_-"/>
    <numFmt numFmtId="199" formatCode="#,##0.0_ ;[Red]\-#,##0.0\ "/>
    <numFmt numFmtId="200" formatCode="0.00000000000"/>
    <numFmt numFmtId="201" formatCode="0.000000000000"/>
    <numFmt numFmtId="202" formatCode="0.000000000000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0"/>
    </font>
    <font>
      <vertAlign val="subscript"/>
      <sz val="10"/>
      <name val="Arial"/>
      <family val="2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172" fontId="3" fillId="0" borderId="0" xfId="61" applyNumberFormat="1" applyFont="1" applyFill="1" applyBorder="1" applyAlignment="1" applyProtection="1">
      <alignment horizontal="right"/>
      <protection/>
    </xf>
    <xf numFmtId="172" fontId="3" fillId="0" borderId="10" xfId="61" applyNumberFormat="1" applyFont="1" applyFill="1" applyBorder="1" applyAlignment="1" applyProtection="1">
      <alignment horizontal="right"/>
      <protection/>
    </xf>
    <xf numFmtId="178" fontId="3" fillId="0" borderId="10" xfId="61" applyNumberFormat="1" applyFont="1" applyFill="1" applyBorder="1" applyAlignment="1" applyProtection="1">
      <alignment horizontal="right"/>
      <protection/>
    </xf>
    <xf numFmtId="175" fontId="3" fillId="0" borderId="11" xfId="61" applyNumberFormat="1" applyFont="1" applyFill="1" applyBorder="1" applyAlignment="1" applyProtection="1">
      <alignment horizontal="left"/>
      <protection/>
    </xf>
    <xf numFmtId="172" fontId="3" fillId="0" borderId="0" xfId="61" applyNumberFormat="1" applyFont="1" applyFill="1" applyBorder="1" applyAlignment="1">
      <alignment horizontal="right"/>
      <protection/>
    </xf>
    <xf numFmtId="181" fontId="3" fillId="0" borderId="10" xfId="61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9" fillId="0" borderId="12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201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/>
    </xf>
    <xf numFmtId="172" fontId="0" fillId="0" borderId="10" xfId="0" applyNumberFormat="1" applyFill="1" applyBorder="1" applyAlignment="1">
      <alignment/>
    </xf>
    <xf numFmtId="172" fontId="7" fillId="0" borderId="0" xfId="0" applyNumberFormat="1" applyFont="1" applyFill="1" applyAlignment="1">
      <alignment/>
    </xf>
    <xf numFmtId="0" fontId="10" fillId="0" borderId="0" xfId="0" applyFont="1" applyFill="1" applyAlignment="1">
      <alignment vertical="top" wrapText="1"/>
    </xf>
    <xf numFmtId="0" fontId="8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172" fontId="0" fillId="0" borderId="0" xfId="0" applyNumberFormat="1" applyFill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2" fontId="0" fillId="0" borderId="10" xfId="0" applyNumberFormat="1" applyFill="1" applyBorder="1" applyAlignment="1">
      <alignment/>
    </xf>
    <xf numFmtId="2" fontId="16" fillId="0" borderId="10" xfId="0" applyNumberFormat="1" applyFont="1" applyFill="1" applyBorder="1" applyAlignment="1">
      <alignment/>
    </xf>
    <xf numFmtId="189" fontId="16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89" fontId="0" fillId="0" borderId="10" xfId="0" applyNumberFormat="1" applyFill="1" applyBorder="1" applyAlignment="1">
      <alignment horizontal="center"/>
    </xf>
    <xf numFmtId="188" fontId="0" fillId="0" borderId="10" xfId="0" applyNumberFormat="1" applyFill="1" applyBorder="1" applyAlignment="1">
      <alignment horizontal="center"/>
    </xf>
    <xf numFmtId="191" fontId="0" fillId="0" borderId="10" xfId="0" applyNumberFormat="1" applyFill="1" applyBorder="1" applyAlignment="1">
      <alignment horizontal="center"/>
    </xf>
    <xf numFmtId="0" fontId="0" fillId="0" borderId="0" xfId="0" applyFont="1" applyAlignment="1">
      <alignment horizontal="justify" vertical="center"/>
    </xf>
    <xf numFmtId="172" fontId="0" fillId="0" borderId="10" xfId="0" applyNumberFormat="1" applyFill="1" applyBorder="1" applyAlignment="1">
      <alignment horizontal="center"/>
    </xf>
    <xf numFmtId="172" fontId="3" fillId="0" borderId="10" xfId="61" applyNumberFormat="1" applyFont="1" applyFill="1" applyBorder="1" applyAlignment="1" applyProtection="1">
      <alignment horizontal="center"/>
      <protection/>
    </xf>
    <xf numFmtId="182" fontId="0" fillId="0" borderId="10" xfId="0" applyNumberFormat="1" applyFill="1" applyBorder="1" applyAlignment="1">
      <alignment horizontal="center"/>
    </xf>
    <xf numFmtId="2" fontId="16" fillId="0" borderId="10" xfId="0" applyNumberFormat="1" applyFont="1" applyFill="1" applyBorder="1" applyAlignment="1">
      <alignment horizontal="center"/>
    </xf>
    <xf numFmtId="182" fontId="18" fillId="0" borderId="10" xfId="0" applyNumberFormat="1" applyFont="1" applyFill="1" applyBorder="1" applyAlignment="1">
      <alignment/>
    </xf>
    <xf numFmtId="189" fontId="0" fillId="0" borderId="10" xfId="0" applyNumberFormat="1" applyFill="1" applyBorder="1" applyAlignment="1">
      <alignment/>
    </xf>
    <xf numFmtId="182" fontId="0" fillId="0" borderId="10" xfId="0" applyNumberFormat="1" applyFill="1" applyBorder="1" applyAlignment="1">
      <alignment/>
    </xf>
    <xf numFmtId="2" fontId="3" fillId="0" borderId="10" xfId="61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>
      <alignment/>
    </xf>
    <xf numFmtId="0" fontId="9" fillId="0" borderId="12" xfId="0" applyFont="1" applyFill="1" applyBorder="1" applyAlignment="1">
      <alignment horizontal="center" vertical="top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_Копия Расчет ФФПМР(ГО) на 2008 год Рома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R24"/>
  <sheetViews>
    <sheetView tabSelected="1" zoomScale="85" zoomScaleNormal="85" zoomScaleSheetLayoutView="100" zoomScalePageLayoutView="0" workbookViewId="0" topLeftCell="A15">
      <pane xSplit="1" ySplit="2" topLeftCell="D17" activePane="bottomRight" state="frozen"/>
      <selection pane="topLeft" activeCell="A15" sqref="A15"/>
      <selection pane="topRight" activeCell="B15" sqref="B15"/>
      <selection pane="bottomLeft" activeCell="A17" sqref="A17"/>
      <selection pane="bottomRight" activeCell="J21" sqref="J21"/>
    </sheetView>
  </sheetViews>
  <sheetFormatPr defaultColWidth="9.140625" defaultRowHeight="12.75"/>
  <cols>
    <col min="1" max="1" width="20.57421875" style="7" customWidth="1"/>
    <col min="2" max="2" width="17.140625" style="7" customWidth="1"/>
    <col min="3" max="3" width="17.8515625" style="7" customWidth="1"/>
    <col min="4" max="4" width="14.140625" style="7" customWidth="1"/>
    <col min="5" max="5" width="17.8515625" style="7" customWidth="1"/>
    <col min="6" max="6" width="13.28125" style="7" customWidth="1"/>
    <col min="7" max="11" width="17.8515625" style="7" customWidth="1"/>
    <col min="12" max="12" width="21.8515625" style="7" customWidth="1"/>
    <col min="13" max="13" width="21.7109375" style="7" customWidth="1"/>
    <col min="14" max="14" width="13.57421875" style="7" customWidth="1"/>
    <col min="15" max="16" width="21.57421875" style="7" customWidth="1"/>
    <col min="17" max="17" width="16.7109375" style="7" customWidth="1"/>
    <col min="18" max="18" width="15.7109375" style="7" customWidth="1"/>
    <col min="19" max="16384" width="9.140625" style="7" customWidth="1"/>
  </cols>
  <sheetData>
    <row r="1" ht="12.75" hidden="1">
      <c r="A1" s="7" t="s">
        <v>1</v>
      </c>
    </row>
    <row r="2" ht="12.75" hidden="1">
      <c r="A2" s="7" t="s">
        <v>3</v>
      </c>
    </row>
    <row r="3" ht="12.75" hidden="1">
      <c r="A3" s="7" t="s">
        <v>2</v>
      </c>
    </row>
    <row r="4" ht="12.75" hidden="1"/>
    <row r="5" ht="12.75" hidden="1">
      <c r="A5" s="7" t="s">
        <v>1</v>
      </c>
    </row>
    <row r="6" ht="12.75" hidden="1">
      <c r="A6" s="7" t="s">
        <v>4</v>
      </c>
    </row>
    <row r="7" ht="17.25" customHeight="1" hidden="1">
      <c r="A7" s="7" t="s">
        <v>2</v>
      </c>
    </row>
    <row r="8" ht="10.5" customHeight="1" hidden="1"/>
    <row r="9" ht="12.75" hidden="1"/>
    <row r="10" ht="12.75" hidden="1"/>
    <row r="11" ht="12.75" hidden="1"/>
    <row r="12" ht="12.75" hidden="1"/>
    <row r="13" ht="12.75" hidden="1"/>
    <row r="14" ht="51" customHeight="1" hidden="1"/>
    <row r="15" spans="1:18" ht="46.5" customHeight="1">
      <c r="A15" s="8"/>
      <c r="B15" s="42" t="s">
        <v>33</v>
      </c>
      <c r="C15" s="42"/>
      <c r="D15" s="42"/>
      <c r="E15" s="42"/>
      <c r="F15" s="42"/>
      <c r="G15" s="42"/>
      <c r="H15" s="24"/>
      <c r="I15" s="24"/>
      <c r="J15" s="24"/>
      <c r="K15" s="8"/>
      <c r="L15" s="8"/>
      <c r="M15" s="8"/>
      <c r="N15" s="8"/>
      <c r="O15" s="8"/>
      <c r="P15" s="8"/>
      <c r="Q15" s="8"/>
      <c r="R15" s="8"/>
    </row>
    <row r="16" spans="1:18" ht="204" customHeight="1">
      <c r="A16" s="9"/>
      <c r="B16" s="10" t="s">
        <v>37</v>
      </c>
      <c r="C16" s="10" t="s">
        <v>7</v>
      </c>
      <c r="D16" s="10" t="s">
        <v>38</v>
      </c>
      <c r="E16" s="23" t="s">
        <v>8</v>
      </c>
      <c r="F16" s="10" t="s">
        <v>9</v>
      </c>
      <c r="G16" s="10" t="s">
        <v>10</v>
      </c>
      <c r="H16" s="10" t="s">
        <v>22</v>
      </c>
      <c r="I16" s="10" t="s">
        <v>23</v>
      </c>
      <c r="J16" s="10" t="s">
        <v>28</v>
      </c>
      <c r="K16" s="10" t="s">
        <v>11</v>
      </c>
      <c r="L16" s="10" t="s">
        <v>12</v>
      </c>
      <c r="M16" s="10" t="s">
        <v>29</v>
      </c>
      <c r="N16" s="10" t="s">
        <v>13</v>
      </c>
      <c r="O16" s="20" t="s">
        <v>24</v>
      </c>
      <c r="P16" s="21" t="s">
        <v>25</v>
      </c>
      <c r="Q16" s="20" t="s">
        <v>14</v>
      </c>
      <c r="R16" s="11"/>
    </row>
    <row r="17" spans="1:18" ht="14.25">
      <c r="A17" s="9" t="s">
        <v>15</v>
      </c>
      <c r="B17" s="26">
        <v>6724</v>
      </c>
      <c r="C17" s="27">
        <v>0.844</v>
      </c>
      <c r="D17" s="26">
        <v>2190</v>
      </c>
      <c r="E17" s="12">
        <v>1.193</v>
      </c>
      <c r="F17" s="38">
        <v>0.97</v>
      </c>
      <c r="G17" s="12">
        <v>1.024</v>
      </c>
      <c r="H17" s="28">
        <v>65.4</v>
      </c>
      <c r="I17" s="29">
        <v>0.639</v>
      </c>
      <c r="J17" s="28">
        <v>11888.1</v>
      </c>
      <c r="K17" s="25">
        <v>65594.6</v>
      </c>
      <c r="L17" s="31">
        <v>0.861</v>
      </c>
      <c r="M17" s="30">
        <v>1.02</v>
      </c>
      <c r="N17" s="13">
        <v>1.818</v>
      </c>
      <c r="O17" s="14">
        <v>1792</v>
      </c>
      <c r="P17" s="14">
        <v>7511.4</v>
      </c>
      <c r="Q17" s="14">
        <f>O17+P17</f>
        <v>9303.4</v>
      </c>
      <c r="R17" s="14"/>
    </row>
    <row r="18" spans="1:18" ht="14.25">
      <c r="A18" s="25" t="s">
        <v>16</v>
      </c>
      <c r="B18" s="26">
        <v>15003</v>
      </c>
      <c r="C18" s="27">
        <v>0.697</v>
      </c>
      <c r="D18" s="26">
        <v>2138.4</v>
      </c>
      <c r="E18" s="12">
        <v>1.056</v>
      </c>
      <c r="F18" s="38">
        <v>0.904</v>
      </c>
      <c r="G18" s="12">
        <v>0.9</v>
      </c>
      <c r="H18" s="28">
        <v>65.2</v>
      </c>
      <c r="I18" s="29">
        <v>0.286</v>
      </c>
      <c r="J18" s="28">
        <v>39065</v>
      </c>
      <c r="K18" s="25">
        <v>65594.6</v>
      </c>
      <c r="L18" s="31">
        <v>1.267</v>
      </c>
      <c r="M18" s="30">
        <v>1.818</v>
      </c>
      <c r="N18" s="13">
        <v>1.818</v>
      </c>
      <c r="O18" s="14">
        <v>3998.5</v>
      </c>
      <c r="P18" s="14">
        <v>0</v>
      </c>
      <c r="Q18" s="14">
        <f aca="true" t="shared" si="0" ref="Q18:Q23">O18+P18</f>
        <v>3998.5</v>
      </c>
      <c r="R18" s="14"/>
    </row>
    <row r="19" spans="1:18" ht="14.25">
      <c r="A19" s="9" t="s">
        <v>17</v>
      </c>
      <c r="B19" s="26">
        <v>1708</v>
      </c>
      <c r="C19" s="27">
        <v>1.605</v>
      </c>
      <c r="D19" s="26">
        <v>2138.4</v>
      </c>
      <c r="E19" s="12">
        <v>1.886</v>
      </c>
      <c r="F19" s="38">
        <v>1.166</v>
      </c>
      <c r="G19" s="12">
        <v>1.099</v>
      </c>
      <c r="H19" s="28">
        <v>62.8</v>
      </c>
      <c r="I19" s="29">
        <v>2.416</v>
      </c>
      <c r="J19" s="28">
        <v>2319.4</v>
      </c>
      <c r="K19" s="25">
        <v>65594.6</v>
      </c>
      <c r="L19" s="31">
        <v>0.661</v>
      </c>
      <c r="M19" s="30">
        <v>0.412</v>
      </c>
      <c r="N19" s="13">
        <v>0.804</v>
      </c>
      <c r="O19" s="14">
        <v>235.1</v>
      </c>
      <c r="P19" s="14">
        <v>1972.5</v>
      </c>
      <c r="Q19" s="14">
        <f t="shared" si="0"/>
        <v>2207.6</v>
      </c>
      <c r="R19" s="14"/>
    </row>
    <row r="20" spans="1:18" ht="14.25">
      <c r="A20" s="9" t="s">
        <v>18</v>
      </c>
      <c r="B20" s="26">
        <v>2179</v>
      </c>
      <c r="C20" s="27">
        <v>1.412</v>
      </c>
      <c r="D20" s="26">
        <v>2138.4</v>
      </c>
      <c r="E20" s="12">
        <v>1.684</v>
      </c>
      <c r="F20" s="38">
        <v>1.149</v>
      </c>
      <c r="G20" s="12">
        <v>1.092</v>
      </c>
      <c r="H20" s="28">
        <v>75</v>
      </c>
      <c r="I20" s="29">
        <v>2.262</v>
      </c>
      <c r="J20" s="28">
        <v>3226.2</v>
      </c>
      <c r="K20" s="25">
        <v>65594.6</v>
      </c>
      <c r="L20" s="31">
        <v>0.721</v>
      </c>
      <c r="M20" s="30">
        <v>0.511</v>
      </c>
      <c r="N20" s="13">
        <v>0.804</v>
      </c>
      <c r="O20" s="14">
        <v>299.9</v>
      </c>
      <c r="P20" s="14">
        <v>1552</v>
      </c>
      <c r="Q20" s="14">
        <f t="shared" si="0"/>
        <v>1851.9</v>
      </c>
      <c r="R20" s="14"/>
    </row>
    <row r="21" spans="1:18" ht="14.25">
      <c r="A21" s="9" t="s">
        <v>19</v>
      </c>
      <c r="B21" s="26">
        <v>2130</v>
      </c>
      <c r="C21" s="27">
        <v>1.399</v>
      </c>
      <c r="D21" s="26">
        <v>2138.4</v>
      </c>
      <c r="E21" s="12">
        <v>1.701</v>
      </c>
      <c r="F21" s="38">
        <v>1.127</v>
      </c>
      <c r="G21" s="12">
        <v>1.092</v>
      </c>
      <c r="H21" s="28">
        <v>66.1</v>
      </c>
      <c r="I21" s="29">
        <v>2.039</v>
      </c>
      <c r="J21" s="28">
        <v>4922.1</v>
      </c>
      <c r="K21" s="25">
        <v>65594.6</v>
      </c>
      <c r="L21" s="31">
        <v>1.125</v>
      </c>
      <c r="M21" s="30">
        <v>0.804</v>
      </c>
      <c r="N21" s="13">
        <v>0.804</v>
      </c>
      <c r="O21" s="14">
        <v>293.1</v>
      </c>
      <c r="P21" s="14">
        <v>0</v>
      </c>
      <c r="Q21" s="14">
        <f t="shared" si="0"/>
        <v>293.1</v>
      </c>
      <c r="R21" s="14"/>
    </row>
    <row r="22" spans="1:18" ht="14.25">
      <c r="A22" s="9" t="s">
        <v>20</v>
      </c>
      <c r="B22" s="26">
        <v>1624</v>
      </c>
      <c r="C22" s="27">
        <v>2.371</v>
      </c>
      <c r="D22" s="26">
        <v>3351</v>
      </c>
      <c r="E22" s="12">
        <v>2.494</v>
      </c>
      <c r="F22" s="38">
        <v>1.303</v>
      </c>
      <c r="G22" s="12">
        <v>1.1</v>
      </c>
      <c r="H22" s="28">
        <v>93.3</v>
      </c>
      <c r="I22" s="29">
        <v>3.775</v>
      </c>
      <c r="J22" s="28">
        <v>1349.7</v>
      </c>
      <c r="K22" s="25">
        <v>65594.6</v>
      </c>
      <c r="L22" s="31">
        <v>0.405</v>
      </c>
      <c r="M22" s="30">
        <v>0.171</v>
      </c>
      <c r="N22" s="13">
        <v>0.804</v>
      </c>
      <c r="O22" s="14">
        <v>223.5</v>
      </c>
      <c r="P22" s="14">
        <v>4783.6</v>
      </c>
      <c r="Q22" s="14">
        <f t="shared" si="0"/>
        <v>5007.1</v>
      </c>
      <c r="R22" s="14"/>
    </row>
    <row r="23" spans="1:18" ht="14.25">
      <c r="A23" s="9" t="s">
        <v>21</v>
      </c>
      <c r="B23" s="26">
        <v>2562</v>
      </c>
      <c r="C23" s="27">
        <v>1.23</v>
      </c>
      <c r="D23" s="26">
        <v>2138.4</v>
      </c>
      <c r="E23" s="12">
        <v>1.574</v>
      </c>
      <c r="F23" s="38">
        <v>1.071</v>
      </c>
      <c r="G23" s="12">
        <v>1.086</v>
      </c>
      <c r="H23" s="28">
        <v>58.1</v>
      </c>
      <c r="I23" s="29">
        <v>1.49</v>
      </c>
      <c r="J23" s="28">
        <v>2824.1</v>
      </c>
      <c r="K23" s="25">
        <v>65594.6</v>
      </c>
      <c r="L23" s="31">
        <v>0.537</v>
      </c>
      <c r="M23" s="30">
        <v>0.437</v>
      </c>
      <c r="N23" s="13">
        <v>0.804</v>
      </c>
      <c r="O23" s="14">
        <v>352.6</v>
      </c>
      <c r="P23" s="14">
        <v>2023.3</v>
      </c>
      <c r="Q23" s="14">
        <f t="shared" si="0"/>
        <v>2375.9</v>
      </c>
      <c r="R23" s="14"/>
    </row>
    <row r="24" spans="1:18" ht="15.75">
      <c r="A24" s="4" t="s">
        <v>0</v>
      </c>
      <c r="B24" s="2">
        <f>SUM(B17:B23)</f>
        <v>31930</v>
      </c>
      <c r="C24" s="3"/>
      <c r="D24" s="6"/>
      <c r="E24" s="3"/>
      <c r="F24" s="3"/>
      <c r="G24" s="3"/>
      <c r="H24" s="40">
        <f>H17+H18+H19+H20+H21+H22+H23</f>
        <v>485.9</v>
      </c>
      <c r="I24" s="3"/>
      <c r="J24" s="40">
        <f>J17+J18+J20+J19+J21+J22+J23</f>
        <v>65594.6</v>
      </c>
      <c r="K24" s="2"/>
      <c r="L24" s="6"/>
      <c r="M24" s="6"/>
      <c r="N24" s="2"/>
      <c r="O24" s="2">
        <f>SUM(O17:O23)</f>
        <v>7194.7</v>
      </c>
      <c r="P24" s="2">
        <f>SUM(P17:P23)</f>
        <v>17842.8</v>
      </c>
      <c r="Q24" s="2">
        <f>SUM(Q17:Q23)</f>
        <v>25037.5</v>
      </c>
      <c r="R24" s="2">
        <f>SUM(R17:R23)</f>
        <v>0</v>
      </c>
    </row>
  </sheetData>
  <sheetProtection/>
  <mergeCells count="1">
    <mergeCell ref="B15:G15"/>
  </mergeCells>
  <printOptions/>
  <pageMargins left="0.7086614173228347" right="0.15748031496062992" top="0.5118110236220472" bottom="0.2362204724409449" header="0.15748031496062992" footer="0.15748031496062992"/>
  <pageSetup fitToHeight="2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9"/>
  <sheetViews>
    <sheetView zoomScale="115" zoomScaleNormal="115" zoomScaleSheetLayoutView="100" zoomScalePageLayoutView="0" workbookViewId="0" topLeftCell="A15">
      <pane xSplit="1" ySplit="2" topLeftCell="B17" activePane="bottomRight" state="frozen"/>
      <selection pane="topLeft" activeCell="A15" sqref="A15"/>
      <selection pane="topRight" activeCell="B15" sqref="B15"/>
      <selection pane="bottomLeft" activeCell="A17" sqref="A17"/>
      <selection pane="bottomRight" activeCell="C24" sqref="C24"/>
    </sheetView>
  </sheetViews>
  <sheetFormatPr defaultColWidth="9.140625" defaultRowHeight="12.75"/>
  <cols>
    <col min="1" max="1" width="20.57421875" style="7" customWidth="1"/>
    <col min="2" max="2" width="21.57421875" style="7" customWidth="1"/>
    <col min="3" max="3" width="18.57421875" style="7" customWidth="1"/>
    <col min="4" max="4" width="24.28125" style="7" customWidth="1"/>
    <col min="5" max="5" width="31.00390625" style="7" customWidth="1"/>
    <col min="6" max="6" width="18.00390625" style="7" customWidth="1"/>
    <col min="7" max="16384" width="9.140625" style="7" customWidth="1"/>
  </cols>
  <sheetData>
    <row r="1" ht="12.75" hidden="1">
      <c r="A1" s="7" t="s">
        <v>1</v>
      </c>
    </row>
    <row r="2" ht="12.75" hidden="1">
      <c r="A2" s="7" t="s">
        <v>3</v>
      </c>
    </row>
    <row r="3" ht="12.75" hidden="1">
      <c r="A3" s="7" t="s">
        <v>2</v>
      </c>
    </row>
    <row r="4" ht="12.75" hidden="1"/>
    <row r="5" ht="12.75" hidden="1">
      <c r="A5" s="7" t="s">
        <v>1</v>
      </c>
    </row>
    <row r="6" ht="12.75" hidden="1">
      <c r="A6" s="7" t="s">
        <v>4</v>
      </c>
    </row>
    <row r="7" ht="17.25" customHeight="1" hidden="1">
      <c r="A7" s="7" t="s">
        <v>2</v>
      </c>
    </row>
    <row r="8" ht="10.5" customHeight="1" hidden="1"/>
    <row r="9" ht="12.75" hidden="1"/>
    <row r="10" ht="12.75" hidden="1"/>
    <row r="11" ht="12.75" hidden="1"/>
    <row r="12" ht="12.75" hidden="1"/>
    <row r="13" ht="12.75" hidden="1"/>
    <row r="14" ht="51" customHeight="1" hidden="1"/>
    <row r="15" spans="1:6" ht="82.5" customHeight="1">
      <c r="A15" s="8"/>
      <c r="B15" s="42" t="s">
        <v>34</v>
      </c>
      <c r="C15" s="42"/>
      <c r="D15" s="42"/>
      <c r="E15" s="42"/>
      <c r="F15" s="42"/>
    </row>
    <row r="16" spans="1:6" ht="213.75" customHeight="1">
      <c r="A16" s="9"/>
      <c r="B16" s="20" t="s">
        <v>14</v>
      </c>
      <c r="C16" s="22" t="s">
        <v>30</v>
      </c>
      <c r="D16" s="22" t="s">
        <v>31</v>
      </c>
      <c r="E16" s="32" t="s">
        <v>26</v>
      </c>
      <c r="F16" s="20" t="s">
        <v>27</v>
      </c>
    </row>
    <row r="17" spans="1:6" ht="12.75">
      <c r="A17" s="9" t="s">
        <v>15</v>
      </c>
      <c r="B17" s="14">
        <v>9303.4</v>
      </c>
      <c r="C17" s="14">
        <f>B17+D17+F17</f>
        <v>42219.6</v>
      </c>
      <c r="D17" s="14">
        <v>15844.6</v>
      </c>
      <c r="E17" s="33">
        <v>123.1</v>
      </c>
      <c r="F17" s="35">
        <v>17071.6</v>
      </c>
    </row>
    <row r="18" spans="1:6" ht="12.75">
      <c r="A18" s="25" t="s">
        <v>16</v>
      </c>
      <c r="B18" s="14">
        <v>3998.5</v>
      </c>
      <c r="C18" s="14">
        <f aca="true" t="shared" si="0" ref="C18:C24">B18+D18+F18</f>
        <v>47285.7</v>
      </c>
      <c r="D18" s="14">
        <v>41277.9</v>
      </c>
      <c r="E18" s="33">
        <v>2009.3</v>
      </c>
      <c r="F18" s="35">
        <v>2009.3</v>
      </c>
    </row>
    <row r="19" spans="1:6" ht="12.75">
      <c r="A19" s="9" t="s">
        <v>17</v>
      </c>
      <c r="B19" s="14">
        <v>2207.6</v>
      </c>
      <c r="C19" s="14">
        <f t="shared" si="0"/>
        <v>6344.3</v>
      </c>
      <c r="D19" s="14">
        <v>2201.3</v>
      </c>
      <c r="E19" s="33">
        <v>227.6</v>
      </c>
      <c r="F19" s="35">
        <v>1935.4</v>
      </c>
    </row>
    <row r="20" spans="1:6" ht="12.75">
      <c r="A20" s="9" t="s">
        <v>18</v>
      </c>
      <c r="B20" s="14">
        <v>1851.9</v>
      </c>
      <c r="C20" s="14">
        <f t="shared" si="0"/>
        <v>7419.3</v>
      </c>
      <c r="D20" s="14">
        <v>3997.9</v>
      </c>
      <c r="E20" s="33">
        <v>0</v>
      </c>
      <c r="F20" s="35">
        <v>1569.5</v>
      </c>
    </row>
    <row r="21" spans="1:6" ht="12.75">
      <c r="A21" s="9" t="s">
        <v>19</v>
      </c>
      <c r="B21" s="14">
        <v>293.1</v>
      </c>
      <c r="C21" s="14">
        <f t="shared" si="0"/>
        <v>8316.6</v>
      </c>
      <c r="D21" s="14">
        <v>5030.3</v>
      </c>
      <c r="E21" s="33">
        <v>139.5</v>
      </c>
      <c r="F21" s="35">
        <v>2993.2</v>
      </c>
    </row>
    <row r="22" spans="1:6" ht="12.75">
      <c r="A22" s="9" t="s">
        <v>20</v>
      </c>
      <c r="B22" s="14">
        <v>5007.1</v>
      </c>
      <c r="C22" s="14">
        <f t="shared" si="0"/>
        <v>6809.2</v>
      </c>
      <c r="D22" s="14">
        <v>1634.8</v>
      </c>
      <c r="E22" s="33">
        <v>110.2</v>
      </c>
      <c r="F22" s="35">
        <v>167.3</v>
      </c>
    </row>
    <row r="23" spans="1:6" ht="12.75">
      <c r="A23" s="9" t="s">
        <v>21</v>
      </c>
      <c r="B23" s="14">
        <v>2375.9</v>
      </c>
      <c r="C23" s="14">
        <f t="shared" si="0"/>
        <v>7408.6</v>
      </c>
      <c r="D23" s="14">
        <v>3210.7</v>
      </c>
      <c r="E23" s="33">
        <v>81.9</v>
      </c>
      <c r="F23" s="35">
        <v>1822</v>
      </c>
    </row>
    <row r="24" spans="1:6" ht="15.75">
      <c r="A24" s="4" t="s">
        <v>0</v>
      </c>
      <c r="B24" s="2">
        <f>SUM(B17:B23)</f>
        <v>25037.5</v>
      </c>
      <c r="C24" s="41">
        <f t="shared" si="0"/>
        <v>125803.3</v>
      </c>
      <c r="D24" s="2">
        <f>SUM(D17:D23)</f>
        <v>73197.5</v>
      </c>
      <c r="E24" s="34">
        <f>SUM(E17:E23)</f>
        <v>2691.6</v>
      </c>
      <c r="F24" s="34">
        <f>SUM(F17:F23)</f>
        <v>27568.3</v>
      </c>
    </row>
    <row r="25" spans="1:6" ht="15.75">
      <c r="A25" s="7" t="s">
        <v>6</v>
      </c>
      <c r="B25" s="15"/>
      <c r="D25" s="19"/>
      <c r="E25" s="19"/>
      <c r="F25" s="1"/>
    </row>
    <row r="26" spans="1:6" ht="30" customHeight="1">
      <c r="A26" s="16"/>
      <c r="D26" s="5"/>
      <c r="E26" s="5"/>
      <c r="F26" s="1"/>
    </row>
    <row r="27" spans="2:6" ht="64.5" customHeight="1">
      <c r="B27" s="17"/>
      <c r="D27" s="1"/>
      <c r="E27" s="1"/>
      <c r="F27" s="1"/>
    </row>
    <row r="28" spans="2:6" ht="15.75">
      <c r="B28" s="18" t="s">
        <v>5</v>
      </c>
      <c r="D28" s="17"/>
      <c r="E28" s="17"/>
      <c r="F28" s="1"/>
    </row>
    <row r="29" spans="2:5" ht="12.75">
      <c r="B29" s="18"/>
      <c r="D29" s="17"/>
      <c r="E29" s="17"/>
    </row>
  </sheetData>
  <sheetProtection/>
  <mergeCells count="1">
    <mergeCell ref="B15:F15"/>
  </mergeCells>
  <printOptions/>
  <pageMargins left="0.7086614173228347" right="0.15748031496062992" top="0.5118110236220472" bottom="0.2362204724409449" header="0.15748031496062992" footer="0.1574803149606299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R24"/>
  <sheetViews>
    <sheetView zoomScale="85" zoomScaleNormal="85" zoomScaleSheetLayoutView="100" zoomScalePageLayoutView="0" workbookViewId="0" topLeftCell="A15">
      <pane xSplit="1" ySplit="2" topLeftCell="B17" activePane="bottomRight" state="frozen"/>
      <selection pane="topLeft" activeCell="A15" sqref="A15"/>
      <selection pane="topRight" activeCell="B15" sqref="B15"/>
      <selection pane="bottomLeft" activeCell="A17" sqref="A17"/>
      <selection pane="bottomRight" activeCell="B17" sqref="B17:I24"/>
    </sheetView>
  </sheetViews>
  <sheetFormatPr defaultColWidth="9.140625" defaultRowHeight="12.75"/>
  <cols>
    <col min="1" max="1" width="20.57421875" style="7" customWidth="1"/>
    <col min="2" max="2" width="17.140625" style="7" customWidth="1"/>
    <col min="3" max="3" width="17.8515625" style="7" customWidth="1"/>
    <col min="4" max="4" width="14.140625" style="7" customWidth="1"/>
    <col min="5" max="5" width="17.8515625" style="7" customWidth="1"/>
    <col min="6" max="6" width="13.28125" style="7" customWidth="1"/>
    <col min="7" max="11" width="17.8515625" style="7" customWidth="1"/>
    <col min="12" max="12" width="21.8515625" style="7" customWidth="1"/>
    <col min="13" max="13" width="21.7109375" style="7" customWidth="1"/>
    <col min="14" max="14" width="13.57421875" style="7" customWidth="1"/>
    <col min="15" max="16" width="21.57421875" style="7" customWidth="1"/>
    <col min="17" max="17" width="16.7109375" style="7" customWidth="1"/>
    <col min="18" max="18" width="15.7109375" style="7" customWidth="1"/>
    <col min="19" max="16384" width="9.140625" style="7" customWidth="1"/>
  </cols>
  <sheetData>
    <row r="1" ht="12.75" hidden="1">
      <c r="A1" s="7" t="s">
        <v>1</v>
      </c>
    </row>
    <row r="2" ht="12.75" hidden="1">
      <c r="A2" s="7" t="s">
        <v>3</v>
      </c>
    </row>
    <row r="3" ht="12.75" hidden="1">
      <c r="A3" s="7" t="s">
        <v>2</v>
      </c>
    </row>
    <row r="4" ht="12.75" hidden="1"/>
    <row r="5" ht="12.75" hidden="1">
      <c r="A5" s="7" t="s">
        <v>1</v>
      </c>
    </row>
    <row r="6" ht="12.75" hidden="1">
      <c r="A6" s="7" t="s">
        <v>4</v>
      </c>
    </row>
    <row r="7" ht="17.25" customHeight="1" hidden="1">
      <c r="A7" s="7" t="s">
        <v>2</v>
      </c>
    </row>
    <row r="8" ht="10.5" customHeight="1" hidden="1"/>
    <row r="9" ht="12.75" hidden="1"/>
    <row r="10" ht="12.75" hidden="1"/>
    <row r="11" ht="12.75" hidden="1"/>
    <row r="12" ht="12.75" hidden="1"/>
    <row r="13" ht="12.75" hidden="1"/>
    <row r="14" ht="51" customHeight="1" hidden="1"/>
    <row r="15" spans="1:18" ht="46.5" customHeight="1">
      <c r="A15" s="8"/>
      <c r="B15" s="42" t="s">
        <v>35</v>
      </c>
      <c r="C15" s="42"/>
      <c r="D15" s="42"/>
      <c r="E15" s="42"/>
      <c r="F15" s="42"/>
      <c r="G15" s="42"/>
      <c r="H15" s="24"/>
      <c r="I15" s="24"/>
      <c r="J15" s="24"/>
      <c r="K15" s="8"/>
      <c r="L15" s="8"/>
      <c r="M15" s="8"/>
      <c r="N15" s="8"/>
      <c r="O15" s="8"/>
      <c r="P15" s="8"/>
      <c r="Q15" s="8"/>
      <c r="R15" s="8"/>
    </row>
    <row r="16" spans="1:18" ht="204" customHeight="1">
      <c r="A16" s="9"/>
      <c r="B16" s="10" t="s">
        <v>37</v>
      </c>
      <c r="C16" s="10" t="s">
        <v>7</v>
      </c>
      <c r="D16" s="10" t="s">
        <v>38</v>
      </c>
      <c r="E16" s="23" t="s">
        <v>8</v>
      </c>
      <c r="F16" s="10" t="s">
        <v>9</v>
      </c>
      <c r="G16" s="10" t="s">
        <v>10</v>
      </c>
      <c r="H16" s="10" t="s">
        <v>22</v>
      </c>
      <c r="I16" s="10" t="s">
        <v>23</v>
      </c>
      <c r="J16" s="10" t="s">
        <v>28</v>
      </c>
      <c r="K16" s="10" t="s">
        <v>11</v>
      </c>
      <c r="L16" s="10" t="s">
        <v>12</v>
      </c>
      <c r="M16" s="10" t="s">
        <v>29</v>
      </c>
      <c r="N16" s="10" t="s">
        <v>13</v>
      </c>
      <c r="O16" s="20" t="s">
        <v>24</v>
      </c>
      <c r="P16" s="21" t="s">
        <v>25</v>
      </c>
      <c r="Q16" s="20" t="s">
        <v>14</v>
      </c>
      <c r="R16" s="11"/>
    </row>
    <row r="17" spans="1:18" ht="14.25">
      <c r="A17" s="9" t="s">
        <v>15</v>
      </c>
      <c r="B17" s="26">
        <v>6724</v>
      </c>
      <c r="C17" s="27">
        <v>0.844</v>
      </c>
      <c r="D17" s="26">
        <v>2190</v>
      </c>
      <c r="E17" s="12">
        <v>1.193</v>
      </c>
      <c r="F17" s="38">
        <v>0.97</v>
      </c>
      <c r="G17" s="12">
        <v>1.024</v>
      </c>
      <c r="H17" s="28">
        <v>65.4</v>
      </c>
      <c r="I17" s="29">
        <v>0.639</v>
      </c>
      <c r="J17" s="36">
        <v>12599.9</v>
      </c>
      <c r="K17" s="9">
        <v>68700.4</v>
      </c>
      <c r="L17" s="31">
        <v>0.871</v>
      </c>
      <c r="M17" s="30">
        <v>1.032</v>
      </c>
      <c r="N17" s="13">
        <v>1.821</v>
      </c>
      <c r="O17" s="14">
        <v>1752.9</v>
      </c>
      <c r="P17" s="14">
        <v>7881.1</v>
      </c>
      <c r="Q17" s="14">
        <f aca="true" t="shared" si="0" ref="Q17:Q23">O17+P17</f>
        <v>9634</v>
      </c>
      <c r="R17" s="14"/>
    </row>
    <row r="18" spans="1:18" ht="14.25">
      <c r="A18" s="25" t="s">
        <v>16</v>
      </c>
      <c r="B18" s="26">
        <v>15003</v>
      </c>
      <c r="C18" s="27">
        <v>0.697</v>
      </c>
      <c r="D18" s="26">
        <v>2138.4</v>
      </c>
      <c r="E18" s="12">
        <v>1.056</v>
      </c>
      <c r="F18" s="38">
        <v>0.904</v>
      </c>
      <c r="G18" s="12">
        <v>0.9</v>
      </c>
      <c r="H18" s="28">
        <v>65.2</v>
      </c>
      <c r="I18" s="29">
        <v>0.286</v>
      </c>
      <c r="J18" s="36">
        <v>40966.7</v>
      </c>
      <c r="K18" s="9">
        <v>68700.4</v>
      </c>
      <c r="L18" s="31">
        <v>1.269</v>
      </c>
      <c r="M18" s="30">
        <v>1.821</v>
      </c>
      <c r="N18" s="13">
        <v>1.821</v>
      </c>
      <c r="O18" s="14">
        <v>3911.3</v>
      </c>
      <c r="P18" s="14">
        <v>0</v>
      </c>
      <c r="Q18" s="14">
        <f t="shared" si="0"/>
        <v>3911.3</v>
      </c>
      <c r="R18" s="14"/>
    </row>
    <row r="19" spans="1:18" ht="14.25">
      <c r="A19" s="9" t="s">
        <v>17</v>
      </c>
      <c r="B19" s="26">
        <v>1708</v>
      </c>
      <c r="C19" s="27">
        <v>1.605</v>
      </c>
      <c r="D19" s="26">
        <v>2138.4</v>
      </c>
      <c r="E19" s="12">
        <v>1.886</v>
      </c>
      <c r="F19" s="38">
        <v>1.166</v>
      </c>
      <c r="G19" s="12">
        <v>1.099</v>
      </c>
      <c r="H19" s="28">
        <v>62.8</v>
      </c>
      <c r="I19" s="29">
        <v>2.416</v>
      </c>
      <c r="J19" s="36">
        <v>2353.2</v>
      </c>
      <c r="K19" s="9">
        <v>68700.4</v>
      </c>
      <c r="L19" s="31">
        <v>0.64</v>
      </c>
      <c r="M19" s="30">
        <v>0.399</v>
      </c>
      <c r="N19" s="13">
        <v>0.796</v>
      </c>
      <c r="O19" s="14">
        <v>207.4</v>
      </c>
      <c r="P19" s="14">
        <v>2134.2</v>
      </c>
      <c r="Q19" s="14">
        <f t="shared" si="0"/>
        <v>2341.6</v>
      </c>
      <c r="R19" s="14"/>
    </row>
    <row r="20" spans="1:18" ht="14.25">
      <c r="A20" s="9" t="s">
        <v>18</v>
      </c>
      <c r="B20" s="26">
        <v>2179</v>
      </c>
      <c r="C20" s="27">
        <v>1.412</v>
      </c>
      <c r="D20" s="26">
        <v>2138.4</v>
      </c>
      <c r="E20" s="12">
        <v>1.684</v>
      </c>
      <c r="F20" s="38">
        <v>1.149</v>
      </c>
      <c r="G20" s="12">
        <v>1.092</v>
      </c>
      <c r="H20" s="28">
        <v>75</v>
      </c>
      <c r="I20" s="29">
        <v>2.262</v>
      </c>
      <c r="J20" s="36">
        <v>3267.3</v>
      </c>
      <c r="K20" s="9">
        <v>68700.4</v>
      </c>
      <c r="L20" s="31">
        <v>0.697</v>
      </c>
      <c r="M20" s="30">
        <v>0.494</v>
      </c>
      <c r="N20" s="13">
        <v>0.796</v>
      </c>
      <c r="O20" s="14">
        <v>264.5</v>
      </c>
      <c r="P20" s="14">
        <v>1734.7</v>
      </c>
      <c r="Q20" s="14">
        <f t="shared" si="0"/>
        <v>1999.2</v>
      </c>
      <c r="R20" s="14"/>
    </row>
    <row r="21" spans="1:18" ht="14.25">
      <c r="A21" s="9" t="s">
        <v>19</v>
      </c>
      <c r="B21" s="26">
        <v>2130</v>
      </c>
      <c r="C21" s="27">
        <v>1.399</v>
      </c>
      <c r="D21" s="26">
        <v>2138.4</v>
      </c>
      <c r="E21" s="12">
        <v>1.701</v>
      </c>
      <c r="F21" s="38">
        <v>1.127</v>
      </c>
      <c r="G21" s="12">
        <v>1.092</v>
      </c>
      <c r="H21" s="28">
        <v>66.1</v>
      </c>
      <c r="I21" s="29">
        <v>2.039</v>
      </c>
      <c r="J21" s="36">
        <v>5101.5</v>
      </c>
      <c r="K21" s="9">
        <v>68700.4</v>
      </c>
      <c r="L21" s="31">
        <v>1.113</v>
      </c>
      <c r="M21" s="30">
        <v>0.796</v>
      </c>
      <c r="N21" s="13">
        <v>0.796</v>
      </c>
      <c r="O21" s="14">
        <v>258.6</v>
      </c>
      <c r="P21" s="14">
        <v>0</v>
      </c>
      <c r="Q21" s="14">
        <f t="shared" si="0"/>
        <v>258.6</v>
      </c>
      <c r="R21" s="14"/>
    </row>
    <row r="22" spans="1:18" ht="14.25">
      <c r="A22" s="9" t="s">
        <v>20</v>
      </c>
      <c r="B22" s="26">
        <v>1624</v>
      </c>
      <c r="C22" s="27">
        <v>2.371</v>
      </c>
      <c r="D22" s="26">
        <v>3351</v>
      </c>
      <c r="E22" s="12">
        <v>2.494</v>
      </c>
      <c r="F22" s="38">
        <v>1.303</v>
      </c>
      <c r="G22" s="12">
        <v>1.1</v>
      </c>
      <c r="H22" s="28">
        <v>93.3</v>
      </c>
      <c r="I22" s="29">
        <v>3.775</v>
      </c>
      <c r="J22" s="36">
        <v>1360.9</v>
      </c>
      <c r="K22" s="9">
        <v>68700.4</v>
      </c>
      <c r="L22" s="31">
        <v>0.389</v>
      </c>
      <c r="M22" s="30">
        <v>0.164</v>
      </c>
      <c r="N22" s="13">
        <v>0.796</v>
      </c>
      <c r="O22" s="14">
        <v>197.2</v>
      </c>
      <c r="P22" s="14">
        <v>5038.7</v>
      </c>
      <c r="Q22" s="14">
        <f t="shared" si="0"/>
        <v>5235.9</v>
      </c>
      <c r="R22" s="14"/>
    </row>
    <row r="23" spans="1:18" ht="14.25">
      <c r="A23" s="9" t="s">
        <v>21</v>
      </c>
      <c r="B23" s="26">
        <v>2562</v>
      </c>
      <c r="C23" s="27">
        <v>1.23</v>
      </c>
      <c r="D23" s="26">
        <v>2138.4</v>
      </c>
      <c r="E23" s="12">
        <v>1.574</v>
      </c>
      <c r="F23" s="38">
        <v>1.071</v>
      </c>
      <c r="G23" s="12">
        <v>1.086</v>
      </c>
      <c r="H23" s="28">
        <v>58.1</v>
      </c>
      <c r="I23" s="29">
        <v>1.49</v>
      </c>
      <c r="J23" s="36">
        <v>3050.9</v>
      </c>
      <c r="K23" s="9">
        <v>68700.4</v>
      </c>
      <c r="L23" s="31">
        <v>0.553</v>
      </c>
      <c r="M23" s="30">
        <v>0.45</v>
      </c>
      <c r="N23" s="13">
        <v>0.796</v>
      </c>
      <c r="O23" s="14">
        <v>311</v>
      </c>
      <c r="P23" s="14">
        <v>2035</v>
      </c>
      <c r="Q23" s="14">
        <f t="shared" si="0"/>
        <v>2346</v>
      </c>
      <c r="R23" s="14"/>
    </row>
    <row r="24" spans="1:18" ht="15.75">
      <c r="A24" s="4" t="s">
        <v>0</v>
      </c>
      <c r="B24" s="2">
        <f>SUM(B17:B23)</f>
        <v>31930</v>
      </c>
      <c r="C24" s="3"/>
      <c r="D24" s="6"/>
      <c r="E24" s="3"/>
      <c r="F24" s="3"/>
      <c r="G24" s="3"/>
      <c r="H24" s="40">
        <f>H17+H18+H19+H20+H21+H23+H22</f>
        <v>485.9</v>
      </c>
      <c r="I24" s="3"/>
      <c r="J24" s="40">
        <f>J17+J18+J19+J21+J20+J22+J23</f>
        <v>68700.4</v>
      </c>
      <c r="K24" s="2"/>
      <c r="L24" s="6"/>
      <c r="M24" s="6"/>
      <c r="N24" s="2"/>
      <c r="O24" s="2">
        <f>SUM(O17:O23)</f>
        <v>6902.9</v>
      </c>
      <c r="P24" s="2">
        <f>SUM(P17:P23)</f>
        <v>18823.7</v>
      </c>
      <c r="Q24" s="2">
        <f>SUM(Q17:Q23)</f>
        <v>25726.6</v>
      </c>
      <c r="R24" s="2">
        <f>SUM(R17:R23)</f>
        <v>0</v>
      </c>
    </row>
  </sheetData>
  <sheetProtection/>
  <mergeCells count="1">
    <mergeCell ref="B15:G15"/>
  </mergeCells>
  <printOptions/>
  <pageMargins left="0.7086614173228347" right="0.15748031496062992" top="0.5118110236220472" bottom="0.2362204724409449" header="0.15748031496062992" footer="0.15748031496062992"/>
  <pageSetup fitToHeight="2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1:F29"/>
  <sheetViews>
    <sheetView zoomScale="85" zoomScaleNormal="85" zoomScaleSheetLayoutView="100" zoomScalePageLayoutView="0" workbookViewId="0" topLeftCell="A15">
      <pane xSplit="1" ySplit="2" topLeftCell="B17" activePane="bottomRight" state="frozen"/>
      <selection pane="topLeft" activeCell="A15" sqref="A15"/>
      <selection pane="topRight" activeCell="B15" sqref="B15"/>
      <selection pane="bottomLeft" activeCell="A17" sqref="A17"/>
      <selection pane="bottomRight" activeCell="F24" sqref="F24"/>
    </sheetView>
  </sheetViews>
  <sheetFormatPr defaultColWidth="9.140625" defaultRowHeight="12.75"/>
  <cols>
    <col min="1" max="1" width="20.57421875" style="7" customWidth="1"/>
    <col min="2" max="2" width="21.57421875" style="7" customWidth="1"/>
    <col min="3" max="3" width="18.57421875" style="7" customWidth="1"/>
    <col min="4" max="4" width="24.28125" style="7" customWidth="1"/>
    <col min="5" max="5" width="31.00390625" style="7" customWidth="1"/>
    <col min="6" max="6" width="18.00390625" style="7" customWidth="1"/>
    <col min="7" max="16384" width="9.140625" style="7" customWidth="1"/>
  </cols>
  <sheetData>
    <row r="1" ht="12.75" hidden="1">
      <c r="A1" s="7" t="s">
        <v>1</v>
      </c>
    </row>
    <row r="2" ht="12.75" hidden="1">
      <c r="A2" s="7" t="s">
        <v>3</v>
      </c>
    </row>
    <row r="3" ht="12.75" hidden="1">
      <c r="A3" s="7" t="s">
        <v>2</v>
      </c>
    </row>
    <row r="4" ht="12.75" hidden="1"/>
    <row r="5" ht="12.75" hidden="1">
      <c r="A5" s="7" t="s">
        <v>1</v>
      </c>
    </row>
    <row r="6" ht="12.75" hidden="1">
      <c r="A6" s="7" t="s">
        <v>4</v>
      </c>
    </row>
    <row r="7" ht="17.25" customHeight="1" hidden="1">
      <c r="A7" s="7" t="s">
        <v>2</v>
      </c>
    </row>
    <row r="8" ht="10.5" customHeight="1" hidden="1"/>
    <row r="9" ht="12.75" hidden="1"/>
    <row r="10" ht="12.75" hidden="1"/>
    <row r="11" ht="12.75" hidden="1"/>
    <row r="12" ht="12.75" hidden="1"/>
    <row r="13" ht="12.75" hidden="1"/>
    <row r="14" ht="51" customHeight="1" hidden="1"/>
    <row r="15" spans="1:6" ht="82.5" customHeight="1">
      <c r="A15" s="8"/>
      <c r="B15" s="42" t="s">
        <v>36</v>
      </c>
      <c r="C15" s="42"/>
      <c r="D15" s="42"/>
      <c r="E15" s="42"/>
      <c r="F15" s="42"/>
    </row>
    <row r="16" spans="1:6" ht="213.75" customHeight="1">
      <c r="A16" s="9"/>
      <c r="B16" s="20" t="s">
        <v>14</v>
      </c>
      <c r="C16" s="22" t="s">
        <v>30</v>
      </c>
      <c r="D16" s="22" t="s">
        <v>31</v>
      </c>
      <c r="E16" s="32" t="s">
        <v>32</v>
      </c>
      <c r="F16" s="20" t="s">
        <v>27</v>
      </c>
    </row>
    <row r="17" spans="1:6" ht="15">
      <c r="A17" s="9" t="s">
        <v>15</v>
      </c>
      <c r="B17" s="14">
        <v>9634</v>
      </c>
      <c r="C17" s="14">
        <f>B17+D17+F17</f>
        <v>42921.8</v>
      </c>
      <c r="D17" s="37">
        <v>16630.6</v>
      </c>
      <c r="E17" s="33">
        <v>0</v>
      </c>
      <c r="F17" s="35">
        <v>16657.2</v>
      </c>
    </row>
    <row r="18" spans="1:6" ht="15">
      <c r="A18" s="25" t="s">
        <v>16</v>
      </c>
      <c r="B18" s="14">
        <v>3911.3</v>
      </c>
      <c r="C18" s="14">
        <f aca="true" t="shared" si="0" ref="C18:C24">B18+D18+F18</f>
        <v>47285.7</v>
      </c>
      <c r="D18" s="37">
        <v>43198.9</v>
      </c>
      <c r="E18" s="33">
        <v>175.5</v>
      </c>
      <c r="F18" s="35">
        <v>175.5</v>
      </c>
    </row>
    <row r="19" spans="1:6" ht="15">
      <c r="A19" s="9" t="s">
        <v>17</v>
      </c>
      <c r="B19" s="14">
        <v>2341.6</v>
      </c>
      <c r="C19" s="14">
        <f t="shared" si="0"/>
        <v>6344.3</v>
      </c>
      <c r="D19" s="37">
        <v>2250.3</v>
      </c>
      <c r="E19" s="33">
        <v>176.2</v>
      </c>
      <c r="F19" s="35">
        <v>1752.4</v>
      </c>
    </row>
    <row r="20" spans="1:6" ht="15">
      <c r="A20" s="9" t="s">
        <v>18</v>
      </c>
      <c r="B20" s="14">
        <v>1999.2</v>
      </c>
      <c r="C20" s="14">
        <f t="shared" si="0"/>
        <v>7721.7</v>
      </c>
      <c r="D20" s="37">
        <v>4285.9</v>
      </c>
      <c r="E20" s="33">
        <v>0</v>
      </c>
      <c r="F20" s="35">
        <v>1436.6</v>
      </c>
    </row>
    <row r="21" spans="1:6" ht="15">
      <c r="A21" s="9" t="s">
        <v>19</v>
      </c>
      <c r="B21" s="14">
        <v>258.6</v>
      </c>
      <c r="C21" s="14">
        <f t="shared" si="0"/>
        <v>8381.9</v>
      </c>
      <c r="D21" s="37">
        <v>5225.3</v>
      </c>
      <c r="E21" s="33">
        <v>0</v>
      </c>
      <c r="F21" s="35">
        <v>2898</v>
      </c>
    </row>
    <row r="22" spans="1:6" ht="15">
      <c r="A22" s="9" t="s">
        <v>20</v>
      </c>
      <c r="B22" s="14">
        <v>5235.9</v>
      </c>
      <c r="C22" s="14">
        <f t="shared" si="0"/>
        <v>6889.7</v>
      </c>
      <c r="D22" s="37">
        <v>1653.8</v>
      </c>
      <c r="E22" s="33">
        <v>0</v>
      </c>
      <c r="F22" s="35">
        <v>0</v>
      </c>
    </row>
    <row r="23" spans="1:6" ht="15">
      <c r="A23" s="9" t="s">
        <v>21</v>
      </c>
      <c r="B23" s="14">
        <v>2346</v>
      </c>
      <c r="C23" s="14">
        <f t="shared" si="0"/>
        <v>7408.6</v>
      </c>
      <c r="D23" s="37">
        <v>3284.7</v>
      </c>
      <c r="E23" s="33">
        <v>4.2</v>
      </c>
      <c r="F23" s="35">
        <v>1777.9</v>
      </c>
    </row>
    <row r="24" spans="1:6" ht="15.75">
      <c r="A24" s="4" t="s">
        <v>0</v>
      </c>
      <c r="B24" s="2">
        <f>SUM(B17:B23)</f>
        <v>25726.6</v>
      </c>
      <c r="C24" s="41">
        <f t="shared" si="0"/>
        <v>126953.7</v>
      </c>
      <c r="D24" s="2">
        <f>SUM(D17:D23)</f>
        <v>76529.5</v>
      </c>
      <c r="E24" s="34">
        <f>SUM(E17:E23)</f>
        <v>355.9</v>
      </c>
      <c r="F24" s="34">
        <f>SUM(F17:F23)</f>
        <v>24697.6</v>
      </c>
    </row>
    <row r="25" spans="1:6" ht="15.75">
      <c r="A25" s="7" t="s">
        <v>6</v>
      </c>
      <c r="B25" s="15"/>
      <c r="D25" s="19"/>
      <c r="E25" s="19"/>
      <c r="F25" s="1"/>
    </row>
    <row r="26" spans="1:6" ht="30" customHeight="1">
      <c r="A26" s="16"/>
      <c r="D26" s="5"/>
      <c r="E26" s="5"/>
      <c r="F26" s="1"/>
    </row>
    <row r="27" spans="2:6" ht="64.5" customHeight="1">
      <c r="B27" s="17"/>
      <c r="D27" s="1"/>
      <c r="E27" s="1"/>
      <c r="F27" s="1"/>
    </row>
    <row r="28" spans="2:6" ht="15.75">
      <c r="B28" s="18" t="s">
        <v>5</v>
      </c>
      <c r="D28" s="17"/>
      <c r="E28" s="17"/>
      <c r="F28" s="1"/>
    </row>
    <row r="29" spans="2:5" ht="12.75">
      <c r="B29" s="18"/>
      <c r="D29" s="17"/>
      <c r="E29" s="17"/>
    </row>
  </sheetData>
  <sheetProtection/>
  <mergeCells count="1">
    <mergeCell ref="B15:F15"/>
  </mergeCells>
  <printOptions/>
  <pageMargins left="0.7086614173228347" right="0.15748031496062992" top="0.5118110236220472" bottom="0.2362204724409449" header="0.15748031496062992" footer="0.1574803149606299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R24"/>
  <sheetViews>
    <sheetView zoomScaleSheetLayoutView="100" zoomScalePageLayoutView="0" workbookViewId="0" topLeftCell="A15">
      <pane xSplit="1" ySplit="2" topLeftCell="G17" activePane="bottomRight" state="frozen"/>
      <selection pane="topLeft" activeCell="A15" sqref="A15"/>
      <selection pane="topRight" activeCell="B15" sqref="B15"/>
      <selection pane="bottomLeft" activeCell="A17" sqref="A17"/>
      <selection pane="bottomRight" activeCell="Q24" sqref="Q24"/>
    </sheetView>
  </sheetViews>
  <sheetFormatPr defaultColWidth="9.140625" defaultRowHeight="12.75"/>
  <cols>
    <col min="1" max="1" width="20.57421875" style="7" customWidth="1"/>
    <col min="2" max="2" width="17.140625" style="7" customWidth="1"/>
    <col min="3" max="3" width="17.8515625" style="7" customWidth="1"/>
    <col min="4" max="4" width="14.140625" style="7" customWidth="1"/>
    <col min="5" max="5" width="17.8515625" style="7" customWidth="1"/>
    <col min="6" max="6" width="13.28125" style="7" customWidth="1"/>
    <col min="7" max="11" width="17.8515625" style="7" customWidth="1"/>
    <col min="12" max="12" width="21.8515625" style="7" customWidth="1"/>
    <col min="13" max="13" width="21.7109375" style="7" customWidth="1"/>
    <col min="14" max="14" width="13.57421875" style="7" customWidth="1"/>
    <col min="15" max="16" width="21.57421875" style="7" customWidth="1"/>
    <col min="17" max="17" width="16.7109375" style="7" customWidth="1"/>
    <col min="18" max="18" width="15.7109375" style="7" customWidth="1"/>
    <col min="19" max="16384" width="9.140625" style="7" customWidth="1"/>
  </cols>
  <sheetData>
    <row r="1" ht="12.75" hidden="1">
      <c r="A1" s="7" t="s">
        <v>1</v>
      </c>
    </row>
    <row r="2" ht="12.75" hidden="1">
      <c r="A2" s="7" t="s">
        <v>3</v>
      </c>
    </row>
    <row r="3" ht="12.75" hidden="1">
      <c r="A3" s="7" t="s">
        <v>2</v>
      </c>
    </row>
    <row r="4" ht="12.75" hidden="1"/>
    <row r="5" ht="12.75" hidden="1">
      <c r="A5" s="7" t="s">
        <v>1</v>
      </c>
    </row>
    <row r="6" ht="12.75" hidden="1">
      <c r="A6" s="7" t="s">
        <v>4</v>
      </c>
    </row>
    <row r="7" ht="17.25" customHeight="1" hidden="1">
      <c r="A7" s="7" t="s">
        <v>2</v>
      </c>
    </row>
    <row r="8" ht="10.5" customHeight="1" hidden="1"/>
    <row r="9" ht="12.75" hidden="1"/>
    <row r="10" ht="12.75" hidden="1"/>
    <row r="11" ht="12.75" hidden="1"/>
    <row r="12" ht="12.75" hidden="1"/>
    <row r="13" ht="12.75" hidden="1"/>
    <row r="14" ht="51" customHeight="1" hidden="1"/>
    <row r="15" spans="1:18" ht="46.5" customHeight="1">
      <c r="A15" s="8"/>
      <c r="B15" s="42" t="s">
        <v>39</v>
      </c>
      <c r="C15" s="42"/>
      <c r="D15" s="42"/>
      <c r="E15" s="42"/>
      <c r="F15" s="42"/>
      <c r="G15" s="42"/>
      <c r="H15" s="24"/>
      <c r="I15" s="24"/>
      <c r="J15" s="24"/>
      <c r="K15" s="8"/>
      <c r="L15" s="8"/>
      <c r="M15" s="8"/>
      <c r="N15" s="8"/>
      <c r="O15" s="8"/>
      <c r="P15" s="8"/>
      <c r="Q15" s="8"/>
      <c r="R15" s="8"/>
    </row>
    <row r="16" spans="1:18" ht="204" customHeight="1">
      <c r="A16" s="9"/>
      <c r="B16" s="10" t="s">
        <v>37</v>
      </c>
      <c r="C16" s="10" t="s">
        <v>7</v>
      </c>
      <c r="D16" s="10" t="s">
        <v>38</v>
      </c>
      <c r="E16" s="23" t="s">
        <v>8</v>
      </c>
      <c r="F16" s="10" t="s">
        <v>9</v>
      </c>
      <c r="G16" s="10" t="s">
        <v>10</v>
      </c>
      <c r="H16" s="10" t="s">
        <v>22</v>
      </c>
      <c r="I16" s="10" t="s">
        <v>23</v>
      </c>
      <c r="J16" s="10" t="s">
        <v>28</v>
      </c>
      <c r="K16" s="10" t="s">
        <v>11</v>
      </c>
      <c r="L16" s="10" t="s">
        <v>12</v>
      </c>
      <c r="M16" s="10" t="s">
        <v>29</v>
      </c>
      <c r="N16" s="10" t="s">
        <v>13</v>
      </c>
      <c r="O16" s="20" t="s">
        <v>24</v>
      </c>
      <c r="P16" s="21" t="s">
        <v>25</v>
      </c>
      <c r="Q16" s="20" t="s">
        <v>14</v>
      </c>
      <c r="R16" s="11"/>
    </row>
    <row r="17" spans="1:18" ht="14.25">
      <c r="A17" s="9" t="s">
        <v>15</v>
      </c>
      <c r="B17" s="26">
        <v>6724</v>
      </c>
      <c r="C17" s="27">
        <v>0.844</v>
      </c>
      <c r="D17" s="26">
        <v>2190</v>
      </c>
      <c r="E17" s="12">
        <v>1.193</v>
      </c>
      <c r="F17" s="38">
        <v>0.97</v>
      </c>
      <c r="G17" s="12">
        <v>1.024</v>
      </c>
      <c r="H17" s="28">
        <v>65.4</v>
      </c>
      <c r="I17" s="29">
        <v>0.639</v>
      </c>
      <c r="J17" s="36">
        <v>13738.6</v>
      </c>
      <c r="K17" s="39">
        <v>73566.6</v>
      </c>
      <c r="L17" s="31">
        <v>0.887</v>
      </c>
      <c r="M17" s="30">
        <v>1.051</v>
      </c>
      <c r="N17" s="13">
        <v>1.829</v>
      </c>
      <c r="O17" s="14">
        <v>1902.2</v>
      </c>
      <c r="P17" s="14">
        <v>8270.4</v>
      </c>
      <c r="Q17" s="14">
        <f aca="true" t="shared" si="0" ref="Q17:Q23">O17+P17</f>
        <v>10172.6</v>
      </c>
      <c r="R17" s="14"/>
    </row>
    <row r="18" spans="1:18" ht="14.25">
      <c r="A18" s="25" t="s">
        <v>16</v>
      </c>
      <c r="B18" s="26">
        <v>15003</v>
      </c>
      <c r="C18" s="27">
        <v>0.697</v>
      </c>
      <c r="D18" s="26">
        <v>2138.4</v>
      </c>
      <c r="E18" s="12">
        <v>1.056</v>
      </c>
      <c r="F18" s="38">
        <v>0.904</v>
      </c>
      <c r="G18" s="12">
        <v>0.9</v>
      </c>
      <c r="H18" s="28">
        <v>65.2</v>
      </c>
      <c r="I18" s="29">
        <v>0.286</v>
      </c>
      <c r="J18" s="36">
        <v>44063.1</v>
      </c>
      <c r="K18" s="39">
        <v>73566.6</v>
      </c>
      <c r="L18" s="31">
        <v>1.275</v>
      </c>
      <c r="M18" s="30">
        <v>1.829</v>
      </c>
      <c r="N18" s="13">
        <v>1.829</v>
      </c>
      <c r="O18" s="14">
        <v>4244.3</v>
      </c>
      <c r="P18" s="14">
        <v>0</v>
      </c>
      <c r="Q18" s="14">
        <f t="shared" si="0"/>
        <v>4244.3</v>
      </c>
      <c r="R18" s="14"/>
    </row>
    <row r="19" spans="1:18" ht="14.25">
      <c r="A19" s="9" t="s">
        <v>17</v>
      </c>
      <c r="B19" s="26">
        <v>1708</v>
      </c>
      <c r="C19" s="27">
        <v>1.605</v>
      </c>
      <c r="D19" s="26">
        <v>2138.4</v>
      </c>
      <c r="E19" s="12">
        <v>1.886</v>
      </c>
      <c r="F19" s="38">
        <v>1.166</v>
      </c>
      <c r="G19" s="12">
        <v>1.099</v>
      </c>
      <c r="H19" s="28">
        <v>62.8</v>
      </c>
      <c r="I19" s="29">
        <v>2.416</v>
      </c>
      <c r="J19" s="36">
        <v>2428.9</v>
      </c>
      <c r="K19" s="39">
        <v>73566.6</v>
      </c>
      <c r="L19" s="31">
        <v>0.617</v>
      </c>
      <c r="M19" s="30">
        <v>0.384</v>
      </c>
      <c r="N19" s="13">
        <v>0.789</v>
      </c>
      <c r="O19" s="14">
        <v>213.3</v>
      </c>
      <c r="P19" s="14">
        <v>2344.7</v>
      </c>
      <c r="Q19" s="14">
        <f t="shared" si="0"/>
        <v>2558</v>
      </c>
      <c r="R19" s="14"/>
    </row>
    <row r="20" spans="1:18" ht="14.25">
      <c r="A20" s="9" t="s">
        <v>18</v>
      </c>
      <c r="B20" s="26">
        <v>2179</v>
      </c>
      <c r="C20" s="27">
        <v>1.412</v>
      </c>
      <c r="D20" s="26">
        <v>2138.4</v>
      </c>
      <c r="E20" s="12">
        <v>1.684</v>
      </c>
      <c r="F20" s="38">
        <v>1.149</v>
      </c>
      <c r="G20" s="12">
        <v>1.092</v>
      </c>
      <c r="H20" s="28">
        <v>75</v>
      </c>
      <c r="I20" s="29">
        <v>2.262</v>
      </c>
      <c r="J20" s="36">
        <v>3362.6</v>
      </c>
      <c r="K20" s="39">
        <v>73566.6</v>
      </c>
      <c r="L20" s="31">
        <v>0.67</v>
      </c>
      <c r="M20" s="30">
        <v>0.475</v>
      </c>
      <c r="N20" s="13">
        <v>0.789</v>
      </c>
      <c r="O20" s="14">
        <v>272.2</v>
      </c>
      <c r="P20" s="14">
        <v>1953.7</v>
      </c>
      <c r="Q20" s="14">
        <f t="shared" si="0"/>
        <v>2225.9</v>
      </c>
      <c r="R20" s="14"/>
    </row>
    <row r="21" spans="1:18" ht="14.25">
      <c r="A21" s="9" t="s">
        <v>19</v>
      </c>
      <c r="B21" s="26">
        <v>2130</v>
      </c>
      <c r="C21" s="27">
        <v>1.399</v>
      </c>
      <c r="D21" s="26">
        <v>2138.4</v>
      </c>
      <c r="E21" s="12">
        <v>1.701</v>
      </c>
      <c r="F21" s="38">
        <v>1.127</v>
      </c>
      <c r="G21" s="12">
        <v>1.092</v>
      </c>
      <c r="H21" s="28">
        <v>66.1</v>
      </c>
      <c r="I21" s="29">
        <v>2.039</v>
      </c>
      <c r="J21" s="36">
        <v>5416.4</v>
      </c>
      <c r="K21" s="39">
        <v>73566.6</v>
      </c>
      <c r="L21" s="31">
        <v>1.104</v>
      </c>
      <c r="M21" s="30">
        <v>0.789</v>
      </c>
      <c r="N21" s="13">
        <v>0.789</v>
      </c>
      <c r="O21" s="14">
        <v>266</v>
      </c>
      <c r="P21" s="14">
        <v>0</v>
      </c>
      <c r="Q21" s="14">
        <f t="shared" si="0"/>
        <v>266</v>
      </c>
      <c r="R21" s="14"/>
    </row>
    <row r="22" spans="1:18" ht="14.25">
      <c r="A22" s="9" t="s">
        <v>20</v>
      </c>
      <c r="B22" s="26">
        <v>1624</v>
      </c>
      <c r="C22" s="27">
        <v>2.371</v>
      </c>
      <c r="D22" s="26">
        <v>3351</v>
      </c>
      <c r="E22" s="12">
        <v>2.494</v>
      </c>
      <c r="F22" s="38">
        <v>1.303</v>
      </c>
      <c r="G22" s="12">
        <v>1.1</v>
      </c>
      <c r="H22" s="28">
        <v>93.3</v>
      </c>
      <c r="I22" s="29">
        <v>3.775</v>
      </c>
      <c r="J22" s="36">
        <v>1391.8</v>
      </c>
      <c r="K22" s="39">
        <v>73566.6</v>
      </c>
      <c r="L22" s="31">
        <v>0.372</v>
      </c>
      <c r="M22" s="30">
        <v>0.157</v>
      </c>
      <c r="N22" s="13">
        <v>0.789</v>
      </c>
      <c r="O22" s="14">
        <v>202.8</v>
      </c>
      <c r="P22" s="14">
        <v>5404</v>
      </c>
      <c r="Q22" s="14">
        <f t="shared" si="0"/>
        <v>5606.8</v>
      </c>
      <c r="R22" s="14"/>
    </row>
    <row r="23" spans="1:18" ht="14.25">
      <c r="A23" s="9" t="s">
        <v>21</v>
      </c>
      <c r="B23" s="26">
        <v>2562</v>
      </c>
      <c r="C23" s="27">
        <v>1.23</v>
      </c>
      <c r="D23" s="26">
        <v>2138.4</v>
      </c>
      <c r="E23" s="12">
        <v>1.574</v>
      </c>
      <c r="F23" s="38">
        <v>1.071</v>
      </c>
      <c r="G23" s="12">
        <v>1.086</v>
      </c>
      <c r="H23" s="28">
        <v>58.1</v>
      </c>
      <c r="I23" s="29">
        <v>1.49</v>
      </c>
      <c r="J23" s="36">
        <v>3165.2</v>
      </c>
      <c r="K23" s="39">
        <v>73566.6</v>
      </c>
      <c r="L23" s="31">
        <v>0.536</v>
      </c>
      <c r="M23" s="30">
        <v>0.436</v>
      </c>
      <c r="N23" s="13">
        <v>0.789</v>
      </c>
      <c r="O23" s="14">
        <v>320</v>
      </c>
      <c r="P23" s="14">
        <v>2243</v>
      </c>
      <c r="Q23" s="14">
        <f t="shared" si="0"/>
        <v>2563</v>
      </c>
      <c r="R23" s="14"/>
    </row>
    <row r="24" spans="1:18" ht="15.75">
      <c r="A24" s="4" t="s">
        <v>0</v>
      </c>
      <c r="B24" s="2">
        <f>SUM(B17:B23)</f>
        <v>31930</v>
      </c>
      <c r="C24" s="3"/>
      <c r="D24" s="6"/>
      <c r="E24" s="3"/>
      <c r="F24" s="3"/>
      <c r="G24" s="3"/>
      <c r="H24" s="40">
        <f>H17+H18+H19+H20+H21+H23+H22</f>
        <v>485.9</v>
      </c>
      <c r="I24" s="3"/>
      <c r="J24" s="40">
        <f>J17+J18+J19+J20+J21+J22+J23</f>
        <v>73566.6</v>
      </c>
      <c r="K24" s="2"/>
      <c r="L24" s="6"/>
      <c r="M24" s="6"/>
      <c r="N24" s="2"/>
      <c r="O24" s="2">
        <f>SUM(O17:O23)</f>
        <v>7420.8</v>
      </c>
      <c r="P24" s="2">
        <f>SUM(P17:P23)</f>
        <v>20215.8</v>
      </c>
      <c r="Q24" s="2">
        <f>SUM(Q17:Q23)</f>
        <v>27636.6</v>
      </c>
      <c r="R24" s="2">
        <f>SUM(R17:R23)</f>
        <v>0</v>
      </c>
    </row>
  </sheetData>
  <sheetProtection/>
  <mergeCells count="1">
    <mergeCell ref="B15:G15"/>
  </mergeCells>
  <printOptions/>
  <pageMargins left="0.7086614173228347" right="0.15748031496062992" top="0.5118110236220472" bottom="0.2362204724409449" header="0.15748031496062992" footer="0.15748031496062992"/>
  <pageSetup fitToHeight="2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F29"/>
  <sheetViews>
    <sheetView zoomScaleSheetLayoutView="100" zoomScalePageLayoutView="0" workbookViewId="0" topLeftCell="A15">
      <pane xSplit="1" ySplit="2" topLeftCell="B17" activePane="bottomRight" state="frozen"/>
      <selection pane="topLeft" activeCell="A15" sqref="A15"/>
      <selection pane="topRight" activeCell="B15" sqref="B15"/>
      <selection pane="bottomLeft" activeCell="A17" sqref="A17"/>
      <selection pane="bottomRight" activeCell="F24" sqref="F24"/>
    </sheetView>
  </sheetViews>
  <sheetFormatPr defaultColWidth="9.140625" defaultRowHeight="12.75"/>
  <cols>
    <col min="1" max="1" width="20.57421875" style="7" customWidth="1"/>
    <col min="2" max="2" width="21.57421875" style="7" customWidth="1"/>
    <col min="3" max="3" width="18.57421875" style="7" customWidth="1"/>
    <col min="4" max="4" width="24.28125" style="7" customWidth="1"/>
    <col min="5" max="5" width="31.00390625" style="7" customWidth="1"/>
    <col min="6" max="6" width="18.00390625" style="7" customWidth="1"/>
    <col min="7" max="16384" width="9.140625" style="7" customWidth="1"/>
  </cols>
  <sheetData>
    <row r="1" ht="12.75" hidden="1">
      <c r="A1" s="7" t="s">
        <v>1</v>
      </c>
    </row>
    <row r="2" ht="12.75" hidden="1">
      <c r="A2" s="7" t="s">
        <v>3</v>
      </c>
    </row>
    <row r="3" ht="12.75" hidden="1">
      <c r="A3" s="7" t="s">
        <v>2</v>
      </c>
    </row>
    <row r="4" ht="12.75" hidden="1"/>
    <row r="5" ht="12.75" hidden="1">
      <c r="A5" s="7" t="s">
        <v>1</v>
      </c>
    </row>
    <row r="6" ht="12.75" hidden="1">
      <c r="A6" s="7" t="s">
        <v>4</v>
      </c>
    </row>
    <row r="7" ht="17.25" customHeight="1" hidden="1">
      <c r="A7" s="7" t="s">
        <v>2</v>
      </c>
    </row>
    <row r="8" ht="10.5" customHeight="1" hidden="1"/>
    <row r="9" ht="12.75" hidden="1"/>
    <row r="10" ht="12.75" hidden="1"/>
    <row r="11" ht="12.75" hidden="1"/>
    <row r="12" ht="12.75" hidden="1"/>
    <row r="13" ht="12.75" hidden="1"/>
    <row r="14" ht="51" customHeight="1" hidden="1"/>
    <row r="15" spans="1:6" ht="82.5" customHeight="1">
      <c r="A15" s="8"/>
      <c r="B15" s="42" t="s">
        <v>40</v>
      </c>
      <c r="C15" s="42"/>
      <c r="D15" s="42"/>
      <c r="E15" s="42"/>
      <c r="F15" s="42"/>
    </row>
    <row r="16" spans="1:6" ht="213.75" customHeight="1">
      <c r="A16" s="9"/>
      <c r="B16" s="20" t="s">
        <v>14</v>
      </c>
      <c r="C16" s="22" t="s">
        <v>30</v>
      </c>
      <c r="D16" s="22" t="s">
        <v>31</v>
      </c>
      <c r="E16" s="32" t="s">
        <v>32</v>
      </c>
      <c r="F16" s="20" t="s">
        <v>27</v>
      </c>
    </row>
    <row r="17" spans="1:6" ht="15">
      <c r="A17" s="9" t="s">
        <v>15</v>
      </c>
      <c r="B17" s="14">
        <v>10172.6</v>
      </c>
      <c r="C17" s="14">
        <f>B17+D17+F17</f>
        <v>43308.3</v>
      </c>
      <c r="D17" s="37">
        <v>17848.6</v>
      </c>
      <c r="E17" s="33">
        <v>0</v>
      </c>
      <c r="F17" s="35">
        <v>15287.1</v>
      </c>
    </row>
    <row r="18" spans="1:6" ht="15">
      <c r="A18" s="25" t="s">
        <v>16</v>
      </c>
      <c r="B18" s="14">
        <v>4244.3</v>
      </c>
      <c r="C18" s="14">
        <f aca="true" t="shared" si="0" ref="C18:C24">B18+D18+F18</f>
        <v>50461.2</v>
      </c>
      <c r="D18" s="37">
        <v>46216.9</v>
      </c>
      <c r="E18" s="33">
        <v>0</v>
      </c>
      <c r="F18" s="35">
        <v>0</v>
      </c>
    </row>
    <row r="19" spans="1:6" ht="15">
      <c r="A19" s="9" t="s">
        <v>17</v>
      </c>
      <c r="B19" s="14">
        <v>2558</v>
      </c>
      <c r="C19" s="14">
        <f t="shared" si="0"/>
        <v>6344.3</v>
      </c>
      <c r="D19" s="37">
        <v>2326.3</v>
      </c>
      <c r="E19" s="33">
        <v>373.1</v>
      </c>
      <c r="F19" s="35">
        <v>1460</v>
      </c>
    </row>
    <row r="20" spans="1:6" ht="15">
      <c r="A20" s="9" t="s">
        <v>18</v>
      </c>
      <c r="B20" s="14">
        <v>2225.9</v>
      </c>
      <c r="C20" s="14">
        <f t="shared" si="0"/>
        <v>7721.7</v>
      </c>
      <c r="D20" s="37">
        <v>4392.9</v>
      </c>
      <c r="E20" s="33">
        <v>107.3</v>
      </c>
      <c r="F20" s="35">
        <v>1102.9</v>
      </c>
    </row>
    <row r="21" spans="1:6" ht="15">
      <c r="A21" s="9" t="s">
        <v>19</v>
      </c>
      <c r="B21" s="14">
        <v>266</v>
      </c>
      <c r="C21" s="14">
        <f t="shared" si="0"/>
        <v>8425.6</v>
      </c>
      <c r="D21" s="37">
        <v>5530.3</v>
      </c>
      <c r="E21" s="33">
        <v>0</v>
      </c>
      <c r="F21" s="35">
        <v>2629.3</v>
      </c>
    </row>
    <row r="22" spans="1:6" ht="15">
      <c r="A22" s="9" t="s">
        <v>20</v>
      </c>
      <c r="B22" s="14">
        <v>5606.8</v>
      </c>
      <c r="C22" s="14">
        <f t="shared" si="0"/>
        <v>7289.6</v>
      </c>
      <c r="D22" s="37">
        <v>1682.8</v>
      </c>
      <c r="E22" s="33">
        <v>0</v>
      </c>
      <c r="F22" s="35">
        <v>0</v>
      </c>
    </row>
    <row r="23" spans="1:6" ht="15">
      <c r="A23" s="9" t="s">
        <v>21</v>
      </c>
      <c r="B23" s="14">
        <v>2563</v>
      </c>
      <c r="C23" s="14">
        <f t="shared" si="0"/>
        <v>7408.6</v>
      </c>
      <c r="D23" s="37">
        <v>3398.7</v>
      </c>
      <c r="E23" s="33">
        <v>54.4</v>
      </c>
      <c r="F23" s="35">
        <v>1446.9</v>
      </c>
    </row>
    <row r="24" spans="1:6" ht="15.75">
      <c r="A24" s="4" t="s">
        <v>0</v>
      </c>
      <c r="B24" s="2">
        <f>SUM(B17:B23)</f>
        <v>27636.6</v>
      </c>
      <c r="C24" s="41">
        <f t="shared" si="0"/>
        <v>130959.3</v>
      </c>
      <c r="D24" s="2">
        <f>SUM(D17:D23)</f>
        <v>81396.5</v>
      </c>
      <c r="E24" s="34">
        <f>SUM(E17:E23)</f>
        <v>534.8</v>
      </c>
      <c r="F24" s="34">
        <f>SUM(F17:F23)</f>
        <v>21926.2</v>
      </c>
    </row>
    <row r="25" spans="1:6" ht="15.75">
      <c r="A25" s="7" t="s">
        <v>6</v>
      </c>
      <c r="B25" s="15"/>
      <c r="D25" s="19"/>
      <c r="E25" s="19"/>
      <c r="F25" s="1"/>
    </row>
    <row r="26" spans="1:6" ht="30" customHeight="1">
      <c r="A26" s="16"/>
      <c r="D26" s="5"/>
      <c r="E26" s="5"/>
      <c r="F26" s="1"/>
    </row>
    <row r="27" spans="2:6" ht="64.5" customHeight="1">
      <c r="B27" s="17"/>
      <c r="D27" s="1"/>
      <c r="E27" s="1"/>
      <c r="F27" s="1"/>
    </row>
    <row r="28" spans="2:6" ht="15.75">
      <c r="B28" s="18" t="s">
        <v>5</v>
      </c>
      <c r="D28" s="17"/>
      <c r="E28" s="17"/>
      <c r="F28" s="1"/>
    </row>
    <row r="29" spans="2:5" ht="12.75">
      <c r="B29" s="18"/>
      <c r="D29" s="17"/>
      <c r="E29" s="17"/>
    </row>
  </sheetData>
  <sheetProtection/>
  <mergeCells count="1">
    <mergeCell ref="B15:F15"/>
  </mergeCells>
  <printOptions/>
  <pageMargins left="0.7086614173228347" right="0.15748031496062992" top="0.5118110236220472" bottom="0.2362204724409449" header="0.15748031496062992" footer="0.15748031496062992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Антуфьев Р.А.</dc:creator>
  <cp:keywords/>
  <dc:description/>
  <cp:lastModifiedBy>bud5</cp:lastModifiedBy>
  <cp:lastPrinted>2019-11-22T05:59:23Z</cp:lastPrinted>
  <dcterms:created xsi:type="dcterms:W3CDTF">2013-05-15T10:25:28Z</dcterms:created>
  <dcterms:modified xsi:type="dcterms:W3CDTF">2020-11-20T05:21:14Z</dcterms:modified>
  <cp:category/>
  <cp:version/>
  <cp:contentType/>
  <cp:contentStatus/>
</cp:coreProperties>
</file>