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  <definedName name="_xlnm.Print_Titles" localSheetId="0">'Лист1'!$3:$3</definedName>
    <definedName name="_xlnm.Print_Area" localSheetId="0">'Лист1'!$A$1:$I$79</definedName>
  </definedNames>
  <calcPr fullCalcOnLoad="1"/>
</workbook>
</file>

<file path=xl/sharedStrings.xml><?xml version="1.0" encoding="utf-8"?>
<sst xmlns="http://schemas.openxmlformats.org/spreadsheetml/2006/main" count="117" uniqueCount="105">
  <si>
    <t>тыс. руб.</t>
  </si>
  <si>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</si>
  <si>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</si>
  <si>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</si>
  <si>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</si>
  <si>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</si>
  <si>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</si>
  <si>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</si>
  <si>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</si>
  <si>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</si>
  <si>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</si>
  <si>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</si>
  <si>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</si>
  <si>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</si>
  <si>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</si>
  <si>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</si>
  <si>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</si>
  <si>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</si>
  <si>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</si>
  <si>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</si>
  <si>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</si>
  <si>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</si>
  <si>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</si>
  <si>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</si>
  <si>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</si>
  <si>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</si>
  <si>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</si>
  <si>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</si>
  <si>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</si>
  <si>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</si>
  <si>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</si>
  <si>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</si>
  <si>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</si>
  <si>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</si>
  <si>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</si>
  <si>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</si>
  <si>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</si>
  <si>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</si>
  <si>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</si>
  <si>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</si>
  <si>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</si>
  <si>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</si>
  <si>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</si>
  <si>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</si>
  <si>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</si>
  <si>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</si>
  <si>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</si>
  <si>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</si>
  <si>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</si>
  <si>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</si>
  <si>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</si>
  <si>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</si>
  <si>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</si>
  <si>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</si>
  <si>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</si>
  <si>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</si>
  <si>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</si>
  <si>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</si>
  <si>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</si>
  <si>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</si>
  <si>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</si>
  <si>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</si>
  <si>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</si>
  <si>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</si>
  <si>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</si>
  <si>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</si>
  <si>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</si>
  <si>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</si>
  <si>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</si>
  <si>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</si>
  <si>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</si>
  <si>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</si>
  <si>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</si>
  <si>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проведены под фактическую потребность</t>
  </si>
  <si>
    <t>Расходы бюджета района увеличены к первоначальному бюджету в связи с увеличением субсидий, субвенций из областного бюджета, а также уточнением средств бюджета района</t>
  </si>
  <si>
    <t xml:space="preserve">В течение года была увеличена финансовая помощь поселениям </t>
  </si>
  <si>
    <t>Расходы на обслуживание муниципального долга сокращены, так как в течение года не привлекались кредиты</t>
  </si>
  <si>
    <t>Увеличение расходов в связи с увеличением заработной платы, увеличены расходы на укрепление материально-технической базы</t>
  </si>
  <si>
    <t>Первоначально утвержденные бюджетные назначения на 2021 год</t>
  </si>
  <si>
    <t>Уточненные бюджетные назначения на 2021 год</t>
  </si>
  <si>
    <t>Исполнено на 01.01.2022</t>
  </si>
  <si>
    <t>% исполнения на 01.01.2022 к первоначально утвержденному бюджету на 2021г</t>
  </si>
  <si>
    <t>Причины отклонения исполнения за 2021 год от первоначально утвержденного бюджета</t>
  </si>
  <si>
    <t>Исполнено за 2020 год</t>
  </si>
  <si>
    <t>Отношение исполнения на 01.01.2022 к 01.01.2021</t>
  </si>
  <si>
    <t>Защита населения и территории от чрезвычайных ситуаций природного и техногенного характера</t>
  </si>
  <si>
    <t xml:space="preserve"> Гражданская оборона</t>
  </si>
  <si>
    <t>% исполнения на 01.01.2022 к уточненному бюджету на 2021г</t>
  </si>
  <si>
    <t>Увеличение расходов по содержанию МКУ Проф центр, Управление по имущественным и земельным отношениям  в связи с увеличением заработной платы</t>
  </si>
  <si>
    <t>увеличение расходов связано с индексацией заработной платы с 01.09.2021 года на 10 %</t>
  </si>
  <si>
    <t>расходы сняты в конце 2021 г  в связи с отсутствием потребности</t>
  </si>
  <si>
    <t>расходы уточнены в 2021 г под фактическую потребность</t>
  </si>
  <si>
    <t>Увеличение расходов связано с выделением из федерального и областного бюджета  субсидии на приобретение контейнеров для раздельного накопления ТКО</t>
  </si>
  <si>
    <t>расходы за счет субвенции из областного бюджета израсходованы не в полном объеме, так как животные без владельцев содержались в приюте меньше установленного срока</t>
  </si>
  <si>
    <t xml:space="preserve">Увеличены расходы на предоставление субсидии на поддержку социально-ориентированных некоммерческих организаций </t>
  </si>
  <si>
    <t>увеличены расходы на проведение мероприятий</t>
  </si>
  <si>
    <t>Увеличение расходов в связи с индексацией заработной платы на 10% с 1.09.2021</t>
  </si>
  <si>
    <t>увеличение расходов на проведение мероприятий с детьми и молодежью</t>
  </si>
  <si>
    <t>Увеличение расходов в связи с индексацией заработной платы на 10% с 1.09.2021, подготовку образовательных учреждений к новому учебному году</t>
  </si>
  <si>
    <t>Расходы на проведение мероприятий по профилактике правонарушений перераспределены на подраздел 0707 молодежная политика</t>
  </si>
  <si>
    <t>увеличение расходов связано с индексацией заработной платы с 01.09.2021 года на 10 %, увеличены расходы на содержание холодильной установки в хоккейном корте, на ремонт покрытия беговой дорожки, укрепление МТБ спортивной школы</t>
  </si>
  <si>
    <t>1) Уточнение остатка средств Дорожного фонда, сложившегося по состоянию на 01.01.2020 г.
2) Уточнение бюджетных ассигнований в связи с увеличением субсидии на дорожную деятельность из областного бюджета</t>
  </si>
  <si>
    <t xml:space="preserve">остаток средств 3 этапа программы переселения граждан из ветхого и аварийного жилого фонда, который планируется к реализации в 2022 году </t>
  </si>
  <si>
    <t xml:space="preserve">В течение года увеличена субсидия на строительство объекта "Канализация г. Грязовец. Пусковой комплекс 2-ой очереди - строительство коллектора"; капитальный ремонт водопроводных очистных сооружений п. Вохтога; проектирование объекта "Станция очистки воды и сетей водоснабжения в завокзальной части г Грязовец </t>
  </si>
  <si>
    <t>Аналитические данные о расходах  бюджета района по разделам и подразделам классификации расходов за 2021 год в сравнении с первоначально утвержденными решением о бюджете значениями и с уточненными значениями с учетом внесенных изменений, а также фактическими расходами за 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</si>
</sst>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center" wrapText="1"/>
    </xf>
    <xf numFmtId="165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Fill="1" applyBorder="1" applyAlignment="1" applyProtection="1">
      <alignment horizontal="center" vertical="center" wrapText="1"/>
      <protection/>
    </xf>
    <xf numFmtId="165" fontId="6" fillId="0" borderId="14" xfId="55" applyNumberFormat="1" applyFont="1" applyFill="1" applyBorder="1" applyAlignment="1" applyProtection="1">
      <alignment horizontal="center" vertical="center" wrapText="1"/>
      <protection/>
    </xf>
    <xf numFmtId="165" fontId="4" fillId="0" borderId="15" xfId="55" applyNumberFormat="1" applyFont="1" applyFill="1" applyBorder="1" applyAlignment="1" applyProtection="1">
      <alignment horizontal="center" vertical="center" wrapText="1"/>
      <protection/>
    </xf>
    <xf numFmtId="165" fontId="4" fillId="0" borderId="16" xfId="55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5" fontId="6" fillId="0" borderId="18" xfId="55" applyNumberFormat="1" applyFont="1" applyFill="1" applyBorder="1" applyAlignment="1" applyProtection="1">
      <alignment horizontal="center" vertical="center" wrapText="1"/>
      <protection/>
    </xf>
    <xf numFmtId="165" fontId="4" fillId="0" borderId="18" xfId="55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4" fontId="3" fillId="0" borderId="20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5" fontId="6" fillId="0" borderId="20" xfId="55" applyNumberFormat="1" applyFont="1" applyFill="1" applyBorder="1" applyAlignment="1" applyProtection="1">
      <alignment horizontal="center" vertical="center" wrapText="1"/>
      <protection/>
    </xf>
    <xf numFmtId="165" fontId="4" fillId="0" borderId="20" xfId="55" applyNumberFormat="1" applyFont="1" applyFill="1" applyBorder="1" applyAlignment="1" applyProtection="1">
      <alignment horizontal="center" vertical="center" wrapText="1"/>
      <protection/>
    </xf>
    <xf numFmtId="164" fontId="3" fillId="0" borderId="2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5" fontId="6" fillId="0" borderId="16" xfId="55" applyNumberFormat="1" applyFont="1" applyFill="1" applyBorder="1" applyAlignment="1" applyProtection="1">
      <alignment horizontal="center" vertical="center" wrapText="1"/>
      <protection/>
    </xf>
    <xf numFmtId="165" fontId="4" fillId="0" borderId="22" xfId="55" applyNumberFormat="1" applyFont="1" applyFill="1" applyBorder="1" applyAlignment="1" applyProtection="1">
      <alignment horizontal="center" vertical="center" wrapText="1"/>
      <protection/>
    </xf>
    <xf numFmtId="165" fontId="44" fillId="0" borderId="20" xfId="55" applyNumberFormat="1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>
      <alignment horizontal="left" vertical="top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5" fontId="6" fillId="34" borderId="14" xfId="55" applyNumberFormat="1" applyFont="1" applyFill="1" applyBorder="1" applyAlignment="1" applyProtection="1">
      <alignment horizontal="center" vertical="center" wrapText="1"/>
      <protection/>
    </xf>
    <xf numFmtId="165" fontId="4" fillId="34" borderId="15" xfId="55" applyNumberFormat="1" applyFont="1" applyFill="1" applyBorder="1" applyAlignment="1" applyProtection="1">
      <alignment horizontal="center" vertical="center" wrapText="1"/>
      <protection/>
    </xf>
    <xf numFmtId="165" fontId="6" fillId="34" borderId="11" xfId="55" applyNumberFormat="1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164" fontId="3" fillId="0" borderId="25" xfId="0" applyNumberFormat="1" applyFont="1" applyBorder="1" applyAlignment="1">
      <alignment horizontal="center" vertical="center" wrapText="1"/>
    </xf>
    <xf numFmtId="165" fontId="44" fillId="0" borderId="11" xfId="55" applyNumberFormat="1" applyFont="1" applyFill="1" applyBorder="1" applyAlignment="1" applyProtection="1">
      <alignment horizontal="left" vertical="center" wrapText="1"/>
      <protection/>
    </xf>
    <xf numFmtId="165" fontId="44" fillId="0" borderId="16" xfId="55" applyNumberFormat="1" applyFont="1" applyFill="1" applyBorder="1" applyAlignment="1" applyProtection="1">
      <alignment horizontal="left" vertical="center" wrapText="1"/>
      <protection/>
    </xf>
    <xf numFmtId="165" fontId="44" fillId="0" borderId="13" xfId="55" applyNumberFormat="1" applyFont="1" applyFill="1" applyBorder="1" applyAlignment="1" applyProtection="1">
      <alignment horizontal="left" vertical="center" wrapText="1"/>
      <protection/>
    </xf>
    <xf numFmtId="165" fontId="44" fillId="34" borderId="20" xfId="55" applyNumberFormat="1" applyFont="1" applyFill="1" applyBorder="1" applyAlignment="1" applyProtection="1">
      <alignment horizontal="left" vertical="center" wrapText="1"/>
      <protection/>
    </xf>
    <xf numFmtId="164" fontId="44" fillId="0" borderId="20" xfId="0" applyNumberFormat="1" applyFont="1" applyBorder="1" applyAlignment="1">
      <alignment horizontal="left" vertical="center" wrapText="1"/>
    </xf>
    <xf numFmtId="165" fontId="8" fillId="0" borderId="11" xfId="55" applyNumberFormat="1" applyFont="1" applyFill="1" applyBorder="1" applyAlignment="1" applyProtection="1">
      <alignment horizontal="left" vertical="center" wrapText="1"/>
      <protection/>
    </xf>
    <xf numFmtId="165" fontId="8" fillId="0" borderId="20" xfId="55" applyNumberFormat="1" applyFont="1" applyFill="1" applyBorder="1" applyAlignment="1" applyProtection="1">
      <alignment horizontal="left" vertical="center" wrapText="1"/>
      <protection/>
    </xf>
    <xf numFmtId="165" fontId="8" fillId="0" borderId="16" xfId="55" applyNumberFormat="1" applyFont="1" applyFill="1" applyBorder="1" applyAlignment="1" applyProtection="1">
      <alignment horizontal="left" vertical="center" wrapText="1"/>
      <protection/>
    </xf>
    <xf numFmtId="165" fontId="8" fillId="34" borderId="11" xfId="55" applyNumberFormat="1" applyFont="1" applyFill="1" applyBorder="1" applyAlignment="1" applyProtection="1">
      <alignment horizontal="left" vertical="center" wrapText="1"/>
      <protection/>
    </xf>
    <xf numFmtId="165" fontId="8" fillId="0" borderId="11" xfId="55" applyNumberFormat="1" applyFont="1" applyFill="1" applyBorder="1" applyAlignment="1" applyProtection="1">
      <alignment horizontal="left" vertical="center" wrapText="1"/>
      <protection/>
    </xf>
    <xf numFmtId="165" fontId="8" fillId="0" borderId="16" xfId="5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165" fontId="8" fillId="0" borderId="26" xfId="55" applyNumberFormat="1" applyFont="1" applyFill="1" applyBorder="1" applyAlignment="1" applyProtection="1">
      <alignment horizontal="left" vertical="center" wrapText="1"/>
      <protection/>
    </xf>
    <xf numFmtId="165" fontId="8" fillId="0" borderId="13" xfId="55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7" sqref="A67"/>
      <selection pane="bottomRight" activeCell="F3" sqref="F3"/>
    </sheetView>
  </sheetViews>
  <sheetFormatPr defaultColWidth="9.140625" defaultRowHeight="12.75"/>
  <cols>
    <col min="1" max="1" width="30.421875" style="0" customWidth="1"/>
    <col min="2" max="2" width="13.00390625" style="0" customWidth="1"/>
    <col min="3" max="3" width="11.421875" style="1" customWidth="1"/>
    <col min="4" max="4" width="11.8515625" style="1" customWidth="1"/>
    <col min="5" max="5" width="12.57421875" style="2" customWidth="1"/>
    <col min="6" max="6" width="31.57421875" style="2" customWidth="1"/>
    <col min="7" max="7" width="12.57421875" style="2" customWidth="1"/>
    <col min="8" max="8" width="11.140625" style="1" customWidth="1"/>
    <col min="9" max="9" width="10.57421875" style="2" customWidth="1"/>
  </cols>
  <sheetData>
    <row r="1" spans="1:9" ht="46.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3"/>
      <c r="B2" s="4"/>
      <c r="C2" s="5"/>
      <c r="D2" s="5"/>
      <c r="E2" s="6"/>
      <c r="F2" s="6"/>
      <c r="G2" s="6"/>
      <c r="H2" s="5"/>
      <c r="I2" s="6" t="s">
        <v>0</v>
      </c>
    </row>
    <row r="3" spans="1:9" ht="67.5" customHeight="1">
      <c r="A3" s="7" t="s">
        <v>1</v>
      </c>
      <c r="B3" s="7" t="s">
        <v>78</v>
      </c>
      <c r="C3" s="7" t="s">
        <v>79</v>
      </c>
      <c r="D3" s="7" t="s">
        <v>80</v>
      </c>
      <c r="E3" s="8" t="s">
        <v>81</v>
      </c>
      <c r="F3" s="8" t="s">
        <v>82</v>
      </c>
      <c r="G3" s="8" t="s">
        <v>87</v>
      </c>
      <c r="H3" s="7" t="s">
        <v>83</v>
      </c>
      <c r="I3" s="8" t="s">
        <v>84</v>
      </c>
    </row>
    <row r="4" spans="1:9" ht="12.75">
      <c r="A4" s="9" t="s">
        <v>2</v>
      </c>
      <c r="B4" s="9">
        <v>2</v>
      </c>
      <c r="C4" s="9">
        <v>3</v>
      </c>
      <c r="D4" s="9">
        <v>4</v>
      </c>
      <c r="E4" s="10">
        <v>5</v>
      </c>
      <c r="F4" s="10"/>
      <c r="G4" s="10">
        <v>6</v>
      </c>
      <c r="H4" s="9">
        <v>7</v>
      </c>
      <c r="I4" s="10">
        <v>8</v>
      </c>
    </row>
    <row r="5" spans="1:9" s="14" customFormat="1" ht="69" customHeight="1">
      <c r="A5" s="11" t="s">
        <v>3</v>
      </c>
      <c r="B5" s="12">
        <f>B6+B17+B21+B32+B37+B41+B48+B51+B60+B66+B71+B73+B75</f>
        <v>962153.2</v>
      </c>
      <c r="C5" s="12">
        <f>C6+C17+C21+C32+C37+C41+C48+C51+C60+C66+C71+C73+C75</f>
        <v>1203437.7000000002</v>
      </c>
      <c r="D5" s="12">
        <f>D6+D17+D21+D32+D37+D41+D48+D51+D60+D66+D71+D73+D75</f>
        <v>1172453.5</v>
      </c>
      <c r="E5" s="13">
        <f aca="true" t="shared" si="0" ref="E5:E21">D5/B5</f>
        <v>1.2185725724344108</v>
      </c>
      <c r="F5" s="13" t="s">
        <v>74</v>
      </c>
      <c r="G5" s="13">
        <f aca="true" t="shared" si="1" ref="G5:G12">D5/C5</f>
        <v>0.9742535903603484</v>
      </c>
      <c r="H5" s="12">
        <f>H6+H17+H21+H32+H37+H41+H48+H51+H60+H66+H71+H73+H75</f>
        <v>1197688.8</v>
      </c>
      <c r="I5" s="13">
        <f aca="true" t="shared" si="2" ref="I5:I14">D5/H5</f>
        <v>0.9789300025181833</v>
      </c>
    </row>
    <row r="6" spans="1:9" s="14" customFormat="1" ht="22.5">
      <c r="A6" s="15" t="s">
        <v>4</v>
      </c>
      <c r="B6" s="16">
        <f>SUM(B7:B14)</f>
        <v>93063.59999999999</v>
      </c>
      <c r="C6" s="12">
        <f>SUM(C7:C14)</f>
        <v>95787.9</v>
      </c>
      <c r="D6" s="12">
        <f>SUM(D7:D14)</f>
        <v>95766.6</v>
      </c>
      <c r="E6" s="13">
        <f t="shared" si="0"/>
        <v>1.0290446533338493</v>
      </c>
      <c r="F6" s="13"/>
      <c r="G6" s="13">
        <f t="shared" si="1"/>
        <v>0.999777633709477</v>
      </c>
      <c r="H6" s="12">
        <f>SUM(H7:H14)</f>
        <v>95358.6</v>
      </c>
      <c r="I6" s="13">
        <f t="shared" si="2"/>
        <v>1.0042785863047485</v>
      </c>
    </row>
    <row r="7" spans="1:9" ht="39.75" customHeight="1">
      <c r="A7" s="17" t="s">
        <v>5</v>
      </c>
      <c r="B7" s="18">
        <v>2561.5</v>
      </c>
      <c r="C7" s="18">
        <v>2811.8</v>
      </c>
      <c r="D7" s="18">
        <v>2811.8</v>
      </c>
      <c r="E7" s="13">
        <f t="shared" si="0"/>
        <v>1.0977161819246537</v>
      </c>
      <c r="F7" s="58" t="s">
        <v>89</v>
      </c>
      <c r="G7" s="19">
        <f t="shared" si="1"/>
        <v>1</v>
      </c>
      <c r="H7" s="18">
        <v>2615.7</v>
      </c>
      <c r="I7" s="19">
        <f t="shared" si="2"/>
        <v>1.0749703712199412</v>
      </c>
    </row>
    <row r="8" spans="1:9" ht="66" customHeight="1">
      <c r="A8" s="17" t="s">
        <v>6</v>
      </c>
      <c r="B8" s="18">
        <v>2204</v>
      </c>
      <c r="C8" s="18">
        <v>2174.5</v>
      </c>
      <c r="D8" s="18">
        <v>2174.5</v>
      </c>
      <c r="E8" s="13">
        <f t="shared" si="0"/>
        <v>0.9866152450090744</v>
      </c>
      <c r="F8" s="53"/>
      <c r="G8" s="19">
        <f t="shared" si="1"/>
        <v>1</v>
      </c>
      <c r="H8" s="18">
        <v>2400.6</v>
      </c>
      <c r="I8" s="19">
        <f t="shared" si="2"/>
        <v>0.9058152128634508</v>
      </c>
    </row>
    <row r="9" spans="1:9" ht="69.75" customHeight="1">
      <c r="A9" s="17" t="s">
        <v>7</v>
      </c>
      <c r="B9" s="18">
        <v>42015.4</v>
      </c>
      <c r="C9" s="18">
        <v>47063.5</v>
      </c>
      <c r="D9" s="18">
        <v>47063.5</v>
      </c>
      <c r="E9" s="13">
        <f t="shared" si="0"/>
        <v>1.1201488025819104</v>
      </c>
      <c r="F9" s="58" t="s">
        <v>89</v>
      </c>
      <c r="G9" s="19">
        <f t="shared" si="1"/>
        <v>1</v>
      </c>
      <c r="H9" s="18">
        <v>44306.3</v>
      </c>
      <c r="I9" s="19">
        <f t="shared" si="2"/>
        <v>1.0622304277269823</v>
      </c>
    </row>
    <row r="10" spans="1:9" ht="26.25" customHeight="1">
      <c r="A10" s="17" t="s">
        <v>8</v>
      </c>
      <c r="B10" s="18">
        <v>14.2</v>
      </c>
      <c r="C10" s="18">
        <v>14.2</v>
      </c>
      <c r="D10" s="18">
        <v>2.5</v>
      </c>
      <c r="E10" s="13">
        <f t="shared" si="0"/>
        <v>0.17605633802816903</v>
      </c>
      <c r="F10" s="58" t="s">
        <v>73</v>
      </c>
      <c r="G10" s="19">
        <f t="shared" si="1"/>
        <v>0.17605633802816903</v>
      </c>
      <c r="H10" s="18">
        <v>14.8</v>
      </c>
      <c r="I10" s="19">
        <f t="shared" si="2"/>
        <v>0.16891891891891891</v>
      </c>
    </row>
    <row r="11" spans="1:9" ht="49.5" customHeight="1">
      <c r="A11" s="17" t="s">
        <v>9</v>
      </c>
      <c r="B11" s="18">
        <v>10610.3</v>
      </c>
      <c r="C11" s="18">
        <v>11503</v>
      </c>
      <c r="D11" s="18">
        <v>11493.4</v>
      </c>
      <c r="E11" s="13">
        <f t="shared" si="0"/>
        <v>1.0832304458874866</v>
      </c>
      <c r="F11" s="58" t="s">
        <v>89</v>
      </c>
      <c r="G11" s="19">
        <f t="shared" si="1"/>
        <v>0.9991654351038859</v>
      </c>
      <c r="H11" s="18">
        <v>11335</v>
      </c>
      <c r="I11" s="19">
        <f t="shared" si="2"/>
        <v>1.0139744155271284</v>
      </c>
    </row>
    <row r="12" spans="1:9" ht="22.5" hidden="1">
      <c r="A12" s="17" t="s">
        <v>10</v>
      </c>
      <c r="B12" s="18"/>
      <c r="C12" s="18"/>
      <c r="D12" s="18"/>
      <c r="E12" s="13" t="e">
        <f t="shared" si="0"/>
        <v>#DIV/0!</v>
      </c>
      <c r="F12" s="53"/>
      <c r="G12" s="19" t="e">
        <f t="shared" si="1"/>
        <v>#DIV/0!</v>
      </c>
      <c r="H12" s="18"/>
      <c r="I12" s="19" t="e">
        <f t="shared" si="2"/>
        <v>#DIV/0!</v>
      </c>
    </row>
    <row r="13" spans="1:9" ht="26.25" customHeight="1">
      <c r="A13" s="17" t="s">
        <v>11</v>
      </c>
      <c r="B13" s="18">
        <v>500</v>
      </c>
      <c r="C13" s="18">
        <v>0</v>
      </c>
      <c r="D13" s="18">
        <v>0</v>
      </c>
      <c r="E13" s="13">
        <f t="shared" si="0"/>
        <v>0</v>
      </c>
      <c r="F13" s="58" t="s">
        <v>90</v>
      </c>
      <c r="G13" s="19">
        <v>0</v>
      </c>
      <c r="H13" s="18">
        <v>0</v>
      </c>
      <c r="I13" s="19">
        <v>0</v>
      </c>
    </row>
    <row r="14" spans="1:9" ht="31.5" customHeight="1">
      <c r="A14" s="17" t="s">
        <v>12</v>
      </c>
      <c r="B14" s="18">
        <v>35158.2</v>
      </c>
      <c r="C14" s="18">
        <v>32220.9</v>
      </c>
      <c r="D14" s="18">
        <v>32220.9</v>
      </c>
      <c r="E14" s="13">
        <f t="shared" si="0"/>
        <v>0.9164547673089067</v>
      </c>
      <c r="F14" s="58" t="s">
        <v>91</v>
      </c>
      <c r="G14" s="19">
        <f aca="true" t="shared" si="3" ref="G14:G21">D14/C14</f>
        <v>1</v>
      </c>
      <c r="H14" s="18">
        <v>34686.2</v>
      </c>
      <c r="I14" s="19">
        <f t="shared" si="2"/>
        <v>0.9289256245999852</v>
      </c>
    </row>
    <row r="15" spans="1:9" ht="12.75" customHeight="1" hidden="1">
      <c r="A15" s="17" t="s">
        <v>13</v>
      </c>
      <c r="B15" s="17"/>
      <c r="C15" s="18"/>
      <c r="D15" s="18"/>
      <c r="E15" s="13" t="e">
        <f t="shared" si="0"/>
        <v>#DIV/0!</v>
      </c>
      <c r="F15" s="53"/>
      <c r="G15" s="19" t="e">
        <f t="shared" si="3"/>
        <v>#DIV/0!</v>
      </c>
      <c r="H15" s="18"/>
      <c r="I15" s="19" t="e">
        <f aca="true" t="shared" si="4" ref="I15:I26">D15/H15</f>
        <v>#DIV/0!</v>
      </c>
    </row>
    <row r="16" spans="1:9" ht="22.5" hidden="1">
      <c r="A16" s="17" t="s">
        <v>14</v>
      </c>
      <c r="B16" s="17"/>
      <c r="C16" s="18"/>
      <c r="D16" s="18"/>
      <c r="E16" s="13" t="e">
        <f t="shared" si="0"/>
        <v>#DIV/0!</v>
      </c>
      <c r="F16" s="53"/>
      <c r="G16" s="19" t="e">
        <f t="shared" si="3"/>
        <v>#DIV/0!</v>
      </c>
      <c r="H16" s="18"/>
      <c r="I16" s="19" t="e">
        <f t="shared" si="4"/>
        <v>#DIV/0!</v>
      </c>
    </row>
    <row r="17" spans="1:9" s="14" customFormat="1" ht="33.75" customHeight="1">
      <c r="A17" s="15" t="s">
        <v>15</v>
      </c>
      <c r="B17" s="12">
        <f>SUM(B18:B20)</f>
        <v>3185.8</v>
      </c>
      <c r="C17" s="12">
        <f>SUM(C18:C20)</f>
        <v>3872.2000000000003</v>
      </c>
      <c r="D17" s="12">
        <f>SUM(D18:D20)</f>
        <v>3872.2000000000003</v>
      </c>
      <c r="E17" s="13">
        <f t="shared" si="0"/>
        <v>1.215456086383326</v>
      </c>
      <c r="F17" s="53"/>
      <c r="G17" s="19">
        <f t="shared" si="3"/>
        <v>1</v>
      </c>
      <c r="H17" s="12">
        <f>SUM(H18:H20)</f>
        <v>2766.4</v>
      </c>
      <c r="I17" s="13">
        <f t="shared" si="4"/>
        <v>1.3997252747252749</v>
      </c>
    </row>
    <row r="18" spans="1:9" ht="18.75" customHeight="1">
      <c r="A18" s="17" t="s">
        <v>86</v>
      </c>
      <c r="B18" s="18">
        <v>67.3</v>
      </c>
      <c r="C18" s="18">
        <v>67.3</v>
      </c>
      <c r="D18" s="18">
        <v>67.3</v>
      </c>
      <c r="E18" s="13">
        <f t="shared" si="0"/>
        <v>1</v>
      </c>
      <c r="F18" s="53"/>
      <c r="G18" s="19">
        <f t="shared" si="3"/>
        <v>1</v>
      </c>
      <c r="H18" s="18">
        <v>0</v>
      </c>
      <c r="I18" s="13">
        <v>0</v>
      </c>
    </row>
    <row r="19" spans="1:9" ht="36.75" customHeight="1">
      <c r="A19" s="17" t="s">
        <v>85</v>
      </c>
      <c r="B19" s="18">
        <v>3073.5</v>
      </c>
      <c r="C19" s="18">
        <v>3779.9</v>
      </c>
      <c r="D19" s="18">
        <v>3779.9</v>
      </c>
      <c r="E19" s="13">
        <f t="shared" si="0"/>
        <v>1.229835692207581</v>
      </c>
      <c r="F19" s="58" t="s">
        <v>89</v>
      </c>
      <c r="G19" s="19">
        <f t="shared" si="3"/>
        <v>1</v>
      </c>
      <c r="H19" s="18">
        <v>2736.6</v>
      </c>
      <c r="I19" s="13">
        <f t="shared" si="4"/>
        <v>1.381239494262954</v>
      </c>
    </row>
    <row r="20" spans="1:9" ht="59.25" customHeight="1">
      <c r="A20" s="17" t="s">
        <v>16</v>
      </c>
      <c r="B20" s="18">
        <v>45</v>
      </c>
      <c r="C20" s="18">
        <v>25</v>
      </c>
      <c r="D20" s="18">
        <v>25</v>
      </c>
      <c r="E20" s="13">
        <f t="shared" si="0"/>
        <v>0.5555555555555556</v>
      </c>
      <c r="F20" s="58" t="s">
        <v>99</v>
      </c>
      <c r="G20" s="19">
        <f t="shared" si="3"/>
        <v>1</v>
      </c>
      <c r="H20" s="18">
        <v>29.8</v>
      </c>
      <c r="I20" s="19">
        <f t="shared" si="4"/>
        <v>0.8389261744966443</v>
      </c>
    </row>
    <row r="21" spans="1:9" s="14" customFormat="1" ht="22.5" customHeight="1">
      <c r="A21" s="15" t="s">
        <v>17</v>
      </c>
      <c r="B21" s="12">
        <f>SUM(B27:B31)</f>
        <v>66868.8</v>
      </c>
      <c r="C21" s="12">
        <f>SUM(C27:C31)</f>
        <v>167920.3</v>
      </c>
      <c r="D21" s="12">
        <f>SUM(D27:D31)</f>
        <v>164974.8</v>
      </c>
      <c r="E21" s="13">
        <f t="shared" si="0"/>
        <v>2.4671416265881843</v>
      </c>
      <c r="F21" s="53"/>
      <c r="G21" s="13">
        <f t="shared" si="3"/>
        <v>0.9824589403425316</v>
      </c>
      <c r="H21" s="16">
        <f>SUM(H22:H31)</f>
        <v>62955.5</v>
      </c>
      <c r="I21" s="13">
        <f t="shared" si="4"/>
        <v>2.620498606158318</v>
      </c>
    </row>
    <row r="22" spans="1:9" ht="12.75" hidden="1">
      <c r="A22" s="17" t="s">
        <v>18</v>
      </c>
      <c r="B22" s="17"/>
      <c r="C22" s="18"/>
      <c r="D22" s="18"/>
      <c r="E22" s="13"/>
      <c r="F22" s="53"/>
      <c r="G22" s="19"/>
      <c r="H22" s="18"/>
      <c r="I22" s="19" t="e">
        <f t="shared" si="4"/>
        <v>#DIV/0!</v>
      </c>
    </row>
    <row r="23" spans="1:9" ht="12.75" hidden="1">
      <c r="A23" s="17" t="s">
        <v>19</v>
      </c>
      <c r="B23" s="17"/>
      <c r="C23" s="18"/>
      <c r="D23" s="18"/>
      <c r="E23" s="13" t="e">
        <f aca="true" t="shared" si="5" ref="E23:E34">D23/B23</f>
        <v>#DIV/0!</v>
      </c>
      <c r="F23" s="53"/>
      <c r="G23" s="19" t="e">
        <f aca="true" t="shared" si="6" ref="G23:G57">D23/C23</f>
        <v>#DIV/0!</v>
      </c>
      <c r="H23" s="18"/>
      <c r="I23" s="19" t="e">
        <f t="shared" si="4"/>
        <v>#DIV/0!</v>
      </c>
    </row>
    <row r="24" spans="1:9" ht="22.5" hidden="1">
      <c r="A24" s="17" t="s">
        <v>20</v>
      </c>
      <c r="B24" s="17"/>
      <c r="C24" s="18"/>
      <c r="D24" s="18"/>
      <c r="E24" s="13" t="e">
        <f t="shared" si="5"/>
        <v>#DIV/0!</v>
      </c>
      <c r="F24" s="53"/>
      <c r="G24" s="19" t="e">
        <f t="shared" si="6"/>
        <v>#DIV/0!</v>
      </c>
      <c r="H24" s="18"/>
      <c r="I24" s="19" t="e">
        <f t="shared" si="4"/>
        <v>#DIV/0!</v>
      </c>
    </row>
    <row r="25" spans="1:9" ht="12.75" hidden="1">
      <c r="A25" s="17" t="s">
        <v>21</v>
      </c>
      <c r="B25" s="17"/>
      <c r="C25" s="18"/>
      <c r="D25" s="18"/>
      <c r="E25" s="13" t="e">
        <f t="shared" si="5"/>
        <v>#DIV/0!</v>
      </c>
      <c r="F25" s="53"/>
      <c r="G25" s="19" t="e">
        <f t="shared" si="6"/>
        <v>#DIV/0!</v>
      </c>
      <c r="H25" s="18"/>
      <c r="I25" s="19" t="e">
        <f t="shared" si="4"/>
        <v>#DIV/0!</v>
      </c>
    </row>
    <row r="26" spans="1:9" ht="12.75" hidden="1">
      <c r="A26" s="17" t="s">
        <v>22</v>
      </c>
      <c r="B26" s="17"/>
      <c r="C26" s="18"/>
      <c r="D26" s="18"/>
      <c r="E26" s="13" t="e">
        <f t="shared" si="5"/>
        <v>#DIV/0!</v>
      </c>
      <c r="F26" s="53"/>
      <c r="G26" s="19" t="e">
        <f t="shared" si="6"/>
        <v>#DIV/0!</v>
      </c>
      <c r="H26" s="18"/>
      <c r="I26" s="19" t="e">
        <f t="shared" si="4"/>
        <v>#DIV/0!</v>
      </c>
    </row>
    <row r="27" spans="1:9" ht="24" customHeight="1" hidden="1">
      <c r="A27" s="17" t="s">
        <v>18</v>
      </c>
      <c r="B27" s="7">
        <v>0</v>
      </c>
      <c r="C27" s="18">
        <v>0</v>
      </c>
      <c r="D27" s="18">
        <v>0</v>
      </c>
      <c r="E27" s="13">
        <v>0</v>
      </c>
      <c r="F27" s="53"/>
      <c r="G27" s="19">
        <v>0</v>
      </c>
      <c r="H27" s="18">
        <v>0</v>
      </c>
      <c r="I27" s="13">
        <v>0</v>
      </c>
    </row>
    <row r="28" spans="1:9" ht="30" customHeight="1">
      <c r="A28" s="17" t="s">
        <v>23</v>
      </c>
      <c r="B28" s="18">
        <v>8255</v>
      </c>
      <c r="C28" s="18">
        <v>8241.7</v>
      </c>
      <c r="D28" s="18">
        <v>8241.7</v>
      </c>
      <c r="E28" s="13">
        <f t="shared" si="5"/>
        <v>0.998388855239249</v>
      </c>
      <c r="F28" s="58" t="s">
        <v>91</v>
      </c>
      <c r="G28" s="19">
        <f t="shared" si="6"/>
        <v>1</v>
      </c>
      <c r="H28" s="18">
        <v>5838</v>
      </c>
      <c r="I28" s="19">
        <f>D28/H28</f>
        <v>1.411733470366564</v>
      </c>
    </row>
    <row r="29" spans="1:9" ht="81.75" customHeight="1">
      <c r="A29" s="17" t="s">
        <v>24</v>
      </c>
      <c r="B29" s="18">
        <v>26622.5</v>
      </c>
      <c r="C29" s="18">
        <v>116957.6</v>
      </c>
      <c r="D29" s="18">
        <v>116795.5</v>
      </c>
      <c r="E29" s="13">
        <f t="shared" si="5"/>
        <v>4.3870973800356845</v>
      </c>
      <c r="F29" s="58" t="s">
        <v>101</v>
      </c>
      <c r="G29" s="19">
        <f t="shared" si="6"/>
        <v>0.9986140276476261</v>
      </c>
      <c r="H29" s="18">
        <v>25738.6</v>
      </c>
      <c r="I29" s="19">
        <f>D29/H29</f>
        <v>4.5377565213337165</v>
      </c>
    </row>
    <row r="30" spans="1:9" ht="12.75" hidden="1">
      <c r="A30" s="17" t="s">
        <v>25</v>
      </c>
      <c r="B30" s="18"/>
      <c r="C30" s="18"/>
      <c r="D30" s="18"/>
      <c r="E30" s="13" t="e">
        <f t="shared" si="5"/>
        <v>#DIV/0!</v>
      </c>
      <c r="F30" s="53"/>
      <c r="G30" s="19" t="e">
        <f t="shared" si="6"/>
        <v>#DIV/0!</v>
      </c>
      <c r="H30" s="18"/>
      <c r="I30" s="19"/>
    </row>
    <row r="31" spans="1:9" ht="57" customHeight="1">
      <c r="A31" s="17" t="s">
        <v>26</v>
      </c>
      <c r="B31" s="18">
        <v>31991.3</v>
      </c>
      <c r="C31" s="18">
        <v>42721</v>
      </c>
      <c r="D31" s="18">
        <v>39937.6</v>
      </c>
      <c r="E31" s="13">
        <f t="shared" si="5"/>
        <v>1.248389405869721</v>
      </c>
      <c r="F31" s="61" t="s">
        <v>88</v>
      </c>
      <c r="G31" s="19">
        <f t="shared" si="6"/>
        <v>0.9348470307342993</v>
      </c>
      <c r="H31" s="18">
        <v>31378.9</v>
      </c>
      <c r="I31" s="19">
        <f aca="true" t="shared" si="7" ref="I31:I38">D31/H31</f>
        <v>1.2727533469943177</v>
      </c>
    </row>
    <row r="32" spans="1:9" s="14" customFormat="1" ht="26.25" customHeight="1">
      <c r="A32" s="15" t="s">
        <v>27</v>
      </c>
      <c r="B32" s="12">
        <f>SUM(B33:B35)</f>
        <v>60698.4</v>
      </c>
      <c r="C32" s="12">
        <f>SUM(C33:C35)</f>
        <v>107761</v>
      </c>
      <c r="D32" s="16">
        <f>SUM(D33:D35)</f>
        <v>80717.8</v>
      </c>
      <c r="E32" s="13">
        <f t="shared" si="5"/>
        <v>1.329817589919998</v>
      </c>
      <c r="F32" s="54"/>
      <c r="G32" s="13">
        <f t="shared" si="6"/>
        <v>0.7490446450942363</v>
      </c>
      <c r="H32" s="12">
        <f>SUM(H33:H35)</f>
        <v>118239.3</v>
      </c>
      <c r="I32" s="13">
        <f t="shared" si="7"/>
        <v>0.6826647316078495</v>
      </c>
    </row>
    <row r="33" spans="1:9" ht="48" customHeight="1">
      <c r="A33" s="17" t="s">
        <v>28</v>
      </c>
      <c r="B33" s="18">
        <v>41001.5</v>
      </c>
      <c r="C33" s="18">
        <v>58370.3</v>
      </c>
      <c r="D33" s="18">
        <v>38919.7</v>
      </c>
      <c r="E33" s="20">
        <f t="shared" si="5"/>
        <v>0.9492262478202016</v>
      </c>
      <c r="F33" s="58" t="s">
        <v>102</v>
      </c>
      <c r="G33" s="21">
        <f t="shared" si="6"/>
        <v>0.6667723140021551</v>
      </c>
      <c r="H33" s="18">
        <v>16380.3</v>
      </c>
      <c r="I33" s="19">
        <f t="shared" si="7"/>
        <v>2.3760065444466827</v>
      </c>
    </row>
    <row r="34" spans="1:9" ht="125.25" customHeight="1">
      <c r="A34" s="17" t="s">
        <v>29</v>
      </c>
      <c r="B34" s="18">
        <v>14332.5</v>
      </c>
      <c r="C34" s="18">
        <v>44736.1</v>
      </c>
      <c r="D34" s="18">
        <v>37144.5</v>
      </c>
      <c r="E34" s="20">
        <f t="shared" si="5"/>
        <v>2.591627420198849</v>
      </c>
      <c r="F34" s="58" t="s">
        <v>103</v>
      </c>
      <c r="G34" s="21">
        <f t="shared" si="6"/>
        <v>0.8303025967842526</v>
      </c>
      <c r="H34" s="18">
        <v>96668.7</v>
      </c>
      <c r="I34" s="19">
        <f t="shared" si="7"/>
        <v>0.3842453658733385</v>
      </c>
    </row>
    <row r="35" spans="1:9" ht="12.75">
      <c r="A35" s="17" t="s">
        <v>30</v>
      </c>
      <c r="B35" s="18">
        <v>5364.4</v>
      </c>
      <c r="C35" s="18">
        <v>4654.6</v>
      </c>
      <c r="D35" s="18">
        <v>4653.6</v>
      </c>
      <c r="E35" s="20">
        <v>1</v>
      </c>
      <c r="F35" s="53"/>
      <c r="G35" s="21">
        <f t="shared" si="6"/>
        <v>0.9997851587676707</v>
      </c>
      <c r="H35" s="18">
        <v>5190.3</v>
      </c>
      <c r="I35" s="19">
        <f t="shared" si="7"/>
        <v>0.8965955725102596</v>
      </c>
    </row>
    <row r="36" spans="1:9" ht="22.5" hidden="1">
      <c r="A36" s="17" t="s">
        <v>31</v>
      </c>
      <c r="B36" s="17"/>
      <c r="C36" s="18"/>
      <c r="D36" s="18"/>
      <c r="E36" s="13" t="e">
        <f aca="true" t="shared" si="8" ref="E36:E61">D36/B36</f>
        <v>#DIV/0!</v>
      </c>
      <c r="F36" s="55"/>
      <c r="G36" s="19" t="e">
        <f t="shared" si="6"/>
        <v>#DIV/0!</v>
      </c>
      <c r="H36" s="18"/>
      <c r="I36" s="19" t="e">
        <f t="shared" si="7"/>
        <v>#DIV/0!</v>
      </c>
    </row>
    <row r="37" spans="1:9" s="14" customFormat="1" ht="19.5" customHeight="1">
      <c r="A37" s="15" t="s">
        <v>32</v>
      </c>
      <c r="B37" s="12">
        <f>SUM(B40)</f>
        <v>360</v>
      </c>
      <c r="C37" s="12">
        <f>SUM(C40)</f>
        <v>1969.1</v>
      </c>
      <c r="D37" s="12">
        <f>SUM(D40)</f>
        <v>1963.7</v>
      </c>
      <c r="E37" s="13">
        <f t="shared" si="8"/>
        <v>5.454722222222222</v>
      </c>
      <c r="F37" s="63" t="s">
        <v>92</v>
      </c>
      <c r="G37" s="19">
        <f t="shared" si="6"/>
        <v>0.9972576303895181</v>
      </c>
      <c r="H37" s="12">
        <f>SUM(H40)</f>
        <v>294.6</v>
      </c>
      <c r="I37" s="13">
        <f t="shared" si="7"/>
        <v>6.665648336727766</v>
      </c>
    </row>
    <row r="38" spans="1:9" ht="20.25" customHeight="1" hidden="1">
      <c r="A38" s="17" t="s">
        <v>33</v>
      </c>
      <c r="B38" s="17"/>
      <c r="C38" s="18"/>
      <c r="D38" s="18"/>
      <c r="E38" s="13" t="e">
        <f t="shared" si="8"/>
        <v>#DIV/0!</v>
      </c>
      <c r="F38" s="65"/>
      <c r="G38" s="19" t="e">
        <f t="shared" si="6"/>
        <v>#DIV/0!</v>
      </c>
      <c r="H38" s="18"/>
      <c r="I38" s="19" t="e">
        <f t="shared" si="7"/>
        <v>#DIV/0!</v>
      </c>
    </row>
    <row r="39" spans="1:9" ht="20.25" customHeight="1" hidden="1">
      <c r="A39" s="17" t="s">
        <v>34</v>
      </c>
      <c r="B39" s="17"/>
      <c r="C39" s="18"/>
      <c r="D39" s="18"/>
      <c r="E39" s="13" t="e">
        <f t="shared" si="8"/>
        <v>#DIV/0!</v>
      </c>
      <c r="F39" s="65"/>
      <c r="G39" s="19" t="e">
        <f t="shared" si="6"/>
        <v>#DIV/0!</v>
      </c>
      <c r="H39" s="18"/>
      <c r="I39" s="19"/>
    </row>
    <row r="40" spans="1:9" ht="36" customHeight="1">
      <c r="A40" s="17" t="s">
        <v>35</v>
      </c>
      <c r="B40" s="18">
        <v>360</v>
      </c>
      <c r="C40" s="18">
        <v>1969.1</v>
      </c>
      <c r="D40" s="18">
        <v>1963.7</v>
      </c>
      <c r="E40" s="13">
        <f t="shared" si="8"/>
        <v>5.454722222222222</v>
      </c>
      <c r="F40" s="66"/>
      <c r="G40" s="19">
        <f t="shared" si="6"/>
        <v>0.9972576303895181</v>
      </c>
      <c r="H40" s="18">
        <v>294.6</v>
      </c>
      <c r="I40" s="19">
        <f aca="true" t="shared" si="9" ref="I40:I64">D40/H40</f>
        <v>6.665648336727766</v>
      </c>
    </row>
    <row r="41" spans="1:9" s="14" customFormat="1" ht="12.75">
      <c r="A41" s="15" t="s">
        <v>36</v>
      </c>
      <c r="B41" s="12">
        <f>SUM(B42:B47)</f>
        <v>541442.1</v>
      </c>
      <c r="C41" s="12">
        <f>SUM(C42:C47)</f>
        <v>586979.1000000001</v>
      </c>
      <c r="D41" s="12">
        <f>SUM(D42:D47)</f>
        <v>586055.5</v>
      </c>
      <c r="E41" s="13">
        <f t="shared" si="8"/>
        <v>1.0823973606780855</v>
      </c>
      <c r="F41" s="53"/>
      <c r="G41" s="19">
        <f t="shared" si="6"/>
        <v>0.998426519785798</v>
      </c>
      <c r="H41" s="12">
        <f>SUM(H42:H47)</f>
        <v>638085</v>
      </c>
      <c r="I41" s="13">
        <f t="shared" si="9"/>
        <v>0.9184599230510042</v>
      </c>
    </row>
    <row r="42" spans="1:9" ht="21" customHeight="1">
      <c r="A42" s="17" t="s">
        <v>37</v>
      </c>
      <c r="B42" s="18">
        <v>159919.9</v>
      </c>
      <c r="C42" s="18">
        <v>176514.2</v>
      </c>
      <c r="D42" s="18">
        <v>176514.2</v>
      </c>
      <c r="E42" s="13">
        <f t="shared" si="8"/>
        <v>1.1037663230154597</v>
      </c>
      <c r="F42" s="63" t="s">
        <v>98</v>
      </c>
      <c r="G42" s="19">
        <f t="shared" si="6"/>
        <v>1</v>
      </c>
      <c r="H42" s="18">
        <v>169860.3</v>
      </c>
      <c r="I42" s="19">
        <f t="shared" si="9"/>
        <v>1.0391727790425427</v>
      </c>
    </row>
    <row r="43" spans="1:9" ht="19.5" customHeight="1">
      <c r="A43" s="17" t="s">
        <v>38</v>
      </c>
      <c r="B43" s="18">
        <v>284778.6</v>
      </c>
      <c r="C43" s="18">
        <v>308713.7</v>
      </c>
      <c r="D43" s="18">
        <v>307836.5</v>
      </c>
      <c r="E43" s="13">
        <f t="shared" si="8"/>
        <v>1.080967811485835</v>
      </c>
      <c r="F43" s="65"/>
      <c r="G43" s="19">
        <f t="shared" si="6"/>
        <v>0.9971585323229905</v>
      </c>
      <c r="H43" s="18">
        <v>343415.7</v>
      </c>
      <c r="I43" s="19">
        <f t="shared" si="9"/>
        <v>0.8963961170092106</v>
      </c>
    </row>
    <row r="44" spans="1:9" ht="19.5" customHeight="1">
      <c r="A44" s="17" t="s">
        <v>39</v>
      </c>
      <c r="B44" s="18">
        <v>35486.2</v>
      </c>
      <c r="C44" s="18">
        <v>39103.8</v>
      </c>
      <c r="D44" s="18">
        <v>39057.4</v>
      </c>
      <c r="E44" s="13">
        <f t="shared" si="8"/>
        <v>1.1006363036898852</v>
      </c>
      <c r="F44" s="66"/>
      <c r="G44" s="19">
        <f t="shared" si="6"/>
        <v>0.9988134145530613</v>
      </c>
      <c r="H44" s="18">
        <v>77470.5</v>
      </c>
      <c r="I44" s="19">
        <f t="shared" si="9"/>
        <v>0.5041583570520392</v>
      </c>
    </row>
    <row r="45" spans="1:9" ht="33.75" hidden="1">
      <c r="A45" s="17" t="s">
        <v>40</v>
      </c>
      <c r="B45" s="18"/>
      <c r="C45" s="18"/>
      <c r="D45" s="18"/>
      <c r="E45" s="13" t="e">
        <f t="shared" si="8"/>
        <v>#DIV/0!</v>
      </c>
      <c r="F45" s="53"/>
      <c r="G45" s="19" t="e">
        <f t="shared" si="6"/>
        <v>#DIV/0!</v>
      </c>
      <c r="H45" s="18"/>
      <c r="I45" s="19" t="e">
        <f t="shared" si="9"/>
        <v>#DIV/0!</v>
      </c>
    </row>
    <row r="46" spans="1:9" ht="23.25" customHeight="1">
      <c r="A46" s="17" t="s">
        <v>41</v>
      </c>
      <c r="B46" s="18">
        <v>2046.6</v>
      </c>
      <c r="C46" s="18">
        <v>2258.8</v>
      </c>
      <c r="D46" s="18">
        <v>2258.8</v>
      </c>
      <c r="E46" s="13">
        <f t="shared" si="8"/>
        <v>1.1036841590931301</v>
      </c>
      <c r="F46" s="58" t="s">
        <v>97</v>
      </c>
      <c r="G46" s="19">
        <f t="shared" si="6"/>
        <v>1</v>
      </c>
      <c r="H46" s="18">
        <v>687.2</v>
      </c>
      <c r="I46" s="19">
        <f t="shared" si="9"/>
        <v>3.2869615832363213</v>
      </c>
    </row>
    <row r="47" spans="1:9" ht="30.75" customHeight="1">
      <c r="A47" s="17" t="s">
        <v>42</v>
      </c>
      <c r="B47" s="18">
        <v>59210.8</v>
      </c>
      <c r="C47" s="18">
        <v>60388.6</v>
      </c>
      <c r="D47" s="18">
        <v>60388.6</v>
      </c>
      <c r="E47" s="13">
        <f t="shared" si="8"/>
        <v>1.0198916413897463</v>
      </c>
      <c r="F47" s="60" t="s">
        <v>96</v>
      </c>
      <c r="G47" s="19">
        <f t="shared" si="6"/>
        <v>1</v>
      </c>
      <c r="H47" s="18">
        <v>46651.3</v>
      </c>
      <c r="I47" s="19">
        <f t="shared" si="9"/>
        <v>1.2944676782854925</v>
      </c>
    </row>
    <row r="48" spans="1:9" s="14" customFormat="1" ht="18" customHeight="1">
      <c r="A48" s="43" t="s">
        <v>43</v>
      </c>
      <c r="B48" s="44">
        <f>B49</f>
        <v>76822.9</v>
      </c>
      <c r="C48" s="44">
        <f>C49</f>
        <v>98707.7</v>
      </c>
      <c r="D48" s="44">
        <f>D49</f>
        <v>98707.7</v>
      </c>
      <c r="E48" s="45">
        <f t="shared" si="8"/>
        <v>1.2848733906166</v>
      </c>
      <c r="F48" s="56"/>
      <c r="G48" s="46">
        <f t="shared" si="6"/>
        <v>1</v>
      </c>
      <c r="H48" s="44">
        <f>H49</f>
        <v>83566</v>
      </c>
      <c r="I48" s="47">
        <f t="shared" si="9"/>
        <v>1.1811945049422012</v>
      </c>
    </row>
    <row r="49" spans="1:9" ht="48" customHeight="1">
      <c r="A49" s="17" t="s">
        <v>44</v>
      </c>
      <c r="B49" s="18">
        <v>76822.9</v>
      </c>
      <c r="C49" s="18">
        <v>98707.7</v>
      </c>
      <c r="D49" s="18">
        <v>98707.7</v>
      </c>
      <c r="E49" s="20">
        <f t="shared" si="8"/>
        <v>1.2848733906166</v>
      </c>
      <c r="F49" s="59" t="s">
        <v>77</v>
      </c>
      <c r="G49" s="21">
        <f t="shared" si="6"/>
        <v>1</v>
      </c>
      <c r="H49" s="18">
        <v>83566</v>
      </c>
      <c r="I49" s="19">
        <f t="shared" si="9"/>
        <v>1.1811945049422012</v>
      </c>
    </row>
    <row r="50" spans="1:9" ht="24.75" customHeight="1" hidden="1">
      <c r="A50" s="17" t="s">
        <v>45</v>
      </c>
      <c r="B50" s="18">
        <v>0</v>
      </c>
      <c r="C50" s="18">
        <v>0</v>
      </c>
      <c r="D50" s="18">
        <v>0</v>
      </c>
      <c r="E50" s="20">
        <v>0</v>
      </c>
      <c r="F50" s="42"/>
      <c r="G50" s="21">
        <v>0</v>
      </c>
      <c r="H50" s="18">
        <v>0</v>
      </c>
      <c r="I50" s="19" t="e">
        <f t="shared" si="9"/>
        <v>#DIV/0!</v>
      </c>
    </row>
    <row r="51" spans="1:9" s="14" customFormat="1" ht="12.75">
      <c r="A51" s="15" t="s">
        <v>46</v>
      </c>
      <c r="B51" s="12">
        <f>SUM(B58:B59)</f>
        <v>1201.1</v>
      </c>
      <c r="C51" s="12">
        <f>SUM(C58:C59)</f>
        <v>1069.6</v>
      </c>
      <c r="D51" s="12">
        <f>SUM(D58:D59)</f>
        <v>1026.3</v>
      </c>
      <c r="E51" s="13">
        <f t="shared" si="8"/>
        <v>0.8544667388227458</v>
      </c>
      <c r="F51" s="55"/>
      <c r="G51" s="19">
        <f t="shared" si="6"/>
        <v>0.9595175766641736</v>
      </c>
      <c r="H51" s="12">
        <f>SUM(H58:H59)</f>
        <v>529.4</v>
      </c>
      <c r="I51" s="13">
        <f t="shared" si="9"/>
        <v>1.9386097468832642</v>
      </c>
    </row>
    <row r="52" spans="1:9" ht="12.75" hidden="1">
      <c r="A52" s="17" t="s">
        <v>47</v>
      </c>
      <c r="B52" s="17"/>
      <c r="C52" s="18"/>
      <c r="D52" s="18"/>
      <c r="E52" s="13" t="e">
        <f t="shared" si="8"/>
        <v>#DIV/0!</v>
      </c>
      <c r="F52" s="53"/>
      <c r="G52" s="19" t="e">
        <f t="shared" si="6"/>
        <v>#DIV/0!</v>
      </c>
      <c r="H52" s="18"/>
      <c r="I52" s="19" t="e">
        <f t="shared" si="9"/>
        <v>#DIV/0!</v>
      </c>
    </row>
    <row r="53" spans="1:9" ht="12.75" hidden="1">
      <c r="A53" s="17" t="s">
        <v>48</v>
      </c>
      <c r="B53" s="17"/>
      <c r="C53" s="18"/>
      <c r="D53" s="18"/>
      <c r="E53" s="13" t="e">
        <f t="shared" si="8"/>
        <v>#DIV/0!</v>
      </c>
      <c r="F53" s="53"/>
      <c r="G53" s="19" t="e">
        <f t="shared" si="6"/>
        <v>#DIV/0!</v>
      </c>
      <c r="H53" s="18"/>
      <c r="I53" s="19" t="e">
        <f t="shared" si="9"/>
        <v>#DIV/0!</v>
      </c>
    </row>
    <row r="54" spans="1:9" ht="22.5" hidden="1">
      <c r="A54" s="17" t="s">
        <v>49</v>
      </c>
      <c r="B54" s="17"/>
      <c r="C54" s="18"/>
      <c r="D54" s="18"/>
      <c r="E54" s="13" t="e">
        <f t="shared" si="8"/>
        <v>#DIV/0!</v>
      </c>
      <c r="F54" s="53"/>
      <c r="G54" s="19" t="e">
        <f t="shared" si="6"/>
        <v>#DIV/0!</v>
      </c>
      <c r="H54" s="18"/>
      <c r="I54" s="19" t="e">
        <f t="shared" si="9"/>
        <v>#DIV/0!</v>
      </c>
    </row>
    <row r="55" spans="1:9" ht="12.75" hidden="1">
      <c r="A55" s="17" t="s">
        <v>50</v>
      </c>
      <c r="B55" s="17"/>
      <c r="C55" s="18"/>
      <c r="D55" s="18"/>
      <c r="E55" s="13" t="e">
        <f t="shared" si="8"/>
        <v>#DIV/0!</v>
      </c>
      <c r="F55" s="53"/>
      <c r="G55" s="19" t="e">
        <f t="shared" si="6"/>
        <v>#DIV/0!</v>
      </c>
      <c r="H55" s="18"/>
      <c r="I55" s="19" t="e">
        <f t="shared" si="9"/>
        <v>#DIV/0!</v>
      </c>
    </row>
    <row r="56" spans="1:9" ht="12.75" hidden="1">
      <c r="A56" s="17" t="s">
        <v>51</v>
      </c>
      <c r="B56" s="17"/>
      <c r="C56" s="18"/>
      <c r="D56" s="18"/>
      <c r="E56" s="13" t="e">
        <f t="shared" si="8"/>
        <v>#DIV/0!</v>
      </c>
      <c r="F56" s="53"/>
      <c r="G56" s="19" t="e">
        <f t="shared" si="6"/>
        <v>#DIV/0!</v>
      </c>
      <c r="H56" s="18"/>
      <c r="I56" s="19" t="e">
        <f t="shared" si="9"/>
        <v>#DIV/0!</v>
      </c>
    </row>
    <row r="57" spans="1:9" ht="33.75" hidden="1">
      <c r="A57" s="17" t="s">
        <v>52</v>
      </c>
      <c r="B57" s="17"/>
      <c r="C57" s="18"/>
      <c r="D57" s="18"/>
      <c r="E57" s="13" t="e">
        <f t="shared" si="8"/>
        <v>#DIV/0!</v>
      </c>
      <c r="F57" s="53"/>
      <c r="G57" s="19" t="e">
        <f t="shared" si="6"/>
        <v>#DIV/0!</v>
      </c>
      <c r="H57" s="18"/>
      <c r="I57" s="19" t="e">
        <f t="shared" si="9"/>
        <v>#DIV/0!</v>
      </c>
    </row>
    <row r="58" spans="1:9" ht="56.25">
      <c r="A58" s="17" t="s">
        <v>53</v>
      </c>
      <c r="B58" s="18">
        <v>805.1</v>
      </c>
      <c r="C58" s="18">
        <v>805.1</v>
      </c>
      <c r="D58" s="18">
        <v>761.8</v>
      </c>
      <c r="E58" s="13">
        <f t="shared" si="8"/>
        <v>0.9462178611352626</v>
      </c>
      <c r="F58" s="58" t="s">
        <v>93</v>
      </c>
      <c r="G58" s="19">
        <v>0</v>
      </c>
      <c r="H58" s="18">
        <v>265.4</v>
      </c>
      <c r="I58" s="19">
        <f t="shared" si="9"/>
        <v>2.870384325546345</v>
      </c>
    </row>
    <row r="59" spans="1:9" ht="26.25" customHeight="1">
      <c r="A59" s="17" t="s">
        <v>54</v>
      </c>
      <c r="B59" s="18">
        <v>396</v>
      </c>
      <c r="C59" s="18">
        <v>264.5</v>
      </c>
      <c r="D59" s="18">
        <v>264.5</v>
      </c>
      <c r="E59" s="13">
        <f t="shared" si="8"/>
        <v>0.6679292929292929</v>
      </c>
      <c r="F59" s="58" t="s">
        <v>73</v>
      </c>
      <c r="G59" s="19">
        <f>D59/C59</f>
        <v>1</v>
      </c>
      <c r="H59" s="18">
        <v>264</v>
      </c>
      <c r="I59" s="19">
        <f t="shared" si="9"/>
        <v>1.0018939393939394</v>
      </c>
    </row>
    <row r="60" spans="1:9" s="14" customFormat="1" ht="12.75">
      <c r="A60" s="15" t="s">
        <v>55</v>
      </c>
      <c r="B60" s="12">
        <f>SUM(B61:B65)</f>
        <v>27980.2</v>
      </c>
      <c r="C60" s="12">
        <f>SUM(C61:C65)</f>
        <v>25921.7</v>
      </c>
      <c r="D60" s="12">
        <f>SUM(D61:D65)</f>
        <v>25919.8</v>
      </c>
      <c r="E60" s="13">
        <f t="shared" si="8"/>
        <v>0.9263622132793904</v>
      </c>
      <c r="F60" s="53"/>
      <c r="G60" s="19">
        <f>D60/C60</f>
        <v>0.9999267023381954</v>
      </c>
      <c r="H60" s="12">
        <f>SUM(H61:H65)</f>
        <v>27071.7</v>
      </c>
      <c r="I60" s="13">
        <f t="shared" si="9"/>
        <v>0.9574500308440179</v>
      </c>
    </row>
    <row r="61" spans="1:9" ht="24" customHeight="1">
      <c r="A61" s="17" t="s">
        <v>56</v>
      </c>
      <c r="B61" s="18">
        <v>7130</v>
      </c>
      <c r="C61" s="18">
        <v>7179.5</v>
      </c>
      <c r="D61" s="18">
        <v>7179.5</v>
      </c>
      <c r="E61" s="13">
        <f t="shared" si="8"/>
        <v>1.0069424964936886</v>
      </c>
      <c r="F61" s="58" t="s">
        <v>73</v>
      </c>
      <c r="G61" s="19">
        <f>D61/C61</f>
        <v>1</v>
      </c>
      <c r="H61" s="18">
        <v>7089.8</v>
      </c>
      <c r="I61" s="19">
        <f t="shared" si="9"/>
        <v>1.0126519788992636</v>
      </c>
    </row>
    <row r="62" spans="1:9" ht="14.25" customHeight="1" hidden="1">
      <c r="A62" s="17" t="s">
        <v>57</v>
      </c>
      <c r="B62" s="18"/>
      <c r="C62" s="18"/>
      <c r="D62" s="18"/>
      <c r="E62" s="13"/>
      <c r="F62" s="53" t="s">
        <v>73</v>
      </c>
      <c r="G62" s="19"/>
      <c r="H62" s="18"/>
      <c r="I62" s="19" t="e">
        <f t="shared" si="9"/>
        <v>#DIV/0!</v>
      </c>
    </row>
    <row r="63" spans="1:9" ht="23.25" customHeight="1">
      <c r="A63" s="17" t="s">
        <v>58</v>
      </c>
      <c r="B63" s="18">
        <v>12977.2</v>
      </c>
      <c r="C63" s="18">
        <v>11348.7</v>
      </c>
      <c r="D63" s="18">
        <v>11348.7</v>
      </c>
      <c r="E63" s="20">
        <f aca="true" t="shared" si="10" ref="E63:E76">D63/B63</f>
        <v>0.874510680270012</v>
      </c>
      <c r="F63" s="58" t="s">
        <v>73</v>
      </c>
      <c r="G63" s="21">
        <f aca="true" t="shared" si="11" ref="G63:G76">D63/C63</f>
        <v>1</v>
      </c>
      <c r="H63" s="18">
        <v>14571.9</v>
      </c>
      <c r="I63" s="19">
        <f t="shared" si="9"/>
        <v>0.7788071562390629</v>
      </c>
    </row>
    <row r="64" spans="1:9" ht="22.5">
      <c r="A64" s="17" t="s">
        <v>59</v>
      </c>
      <c r="B64" s="18">
        <v>7453</v>
      </c>
      <c r="C64" s="18">
        <v>6453</v>
      </c>
      <c r="D64" s="18">
        <v>6453</v>
      </c>
      <c r="E64" s="20">
        <f t="shared" si="10"/>
        <v>0.8658258419428418</v>
      </c>
      <c r="F64" s="58" t="s">
        <v>73</v>
      </c>
      <c r="G64" s="21">
        <f t="shared" si="11"/>
        <v>1</v>
      </c>
      <c r="H64" s="18">
        <v>4990</v>
      </c>
      <c r="I64" s="19">
        <f t="shared" si="9"/>
        <v>1.293186372745491</v>
      </c>
    </row>
    <row r="65" spans="1:9" ht="46.5" customHeight="1">
      <c r="A65" s="17" t="s">
        <v>60</v>
      </c>
      <c r="B65" s="18">
        <v>420</v>
      </c>
      <c r="C65" s="18">
        <v>940.5</v>
      </c>
      <c r="D65" s="18">
        <v>938.6</v>
      </c>
      <c r="E65" s="20">
        <f t="shared" si="10"/>
        <v>2.2347619047619047</v>
      </c>
      <c r="F65" s="58" t="s">
        <v>94</v>
      </c>
      <c r="G65" s="21">
        <f t="shared" si="11"/>
        <v>0.997979797979798</v>
      </c>
      <c r="H65" s="18">
        <v>420</v>
      </c>
      <c r="I65" s="19">
        <v>0</v>
      </c>
    </row>
    <row r="66" spans="1:9" s="14" customFormat="1" ht="12.75">
      <c r="A66" s="15" t="s">
        <v>61</v>
      </c>
      <c r="B66" s="12">
        <f>SUM(B67:B68)</f>
        <v>36292.8</v>
      </c>
      <c r="C66" s="12">
        <f>SUM(C67:C68)</f>
        <v>42046.3</v>
      </c>
      <c r="D66" s="12">
        <f>SUM(D67:D68)</f>
        <v>42046.3</v>
      </c>
      <c r="E66" s="13">
        <f t="shared" si="10"/>
        <v>1.1585300665696778</v>
      </c>
      <c r="F66" s="55"/>
      <c r="G66" s="19">
        <f t="shared" si="11"/>
        <v>1</v>
      </c>
      <c r="H66" s="12">
        <f>SUM(H67:H68)</f>
        <v>86377.7</v>
      </c>
      <c r="I66" s="13">
        <f aca="true" t="shared" si="12" ref="I66:I78">D66/H66</f>
        <v>0.48677262765736995</v>
      </c>
    </row>
    <row r="67" spans="1:9" ht="78.75" customHeight="1">
      <c r="A67" s="17" t="s">
        <v>62</v>
      </c>
      <c r="B67" s="18">
        <v>35530.8</v>
      </c>
      <c r="C67" s="18">
        <v>41276.3</v>
      </c>
      <c r="D67" s="18">
        <v>41276.3</v>
      </c>
      <c r="E67" s="13">
        <f t="shared" si="10"/>
        <v>1.1617047744492102</v>
      </c>
      <c r="F67" s="58" t="s">
        <v>100</v>
      </c>
      <c r="G67" s="19">
        <f>D67/C67</f>
        <v>1</v>
      </c>
      <c r="H67" s="18">
        <v>58251.1</v>
      </c>
      <c r="I67" s="19">
        <f t="shared" si="12"/>
        <v>0.7085926274353618</v>
      </c>
    </row>
    <row r="68" spans="1:9" ht="26.25" customHeight="1">
      <c r="A68" s="17" t="s">
        <v>63</v>
      </c>
      <c r="B68" s="18">
        <v>762</v>
      </c>
      <c r="C68" s="18">
        <v>770</v>
      </c>
      <c r="D68" s="18">
        <v>770</v>
      </c>
      <c r="E68" s="13">
        <f t="shared" si="10"/>
        <v>1.010498687664042</v>
      </c>
      <c r="F68" s="58" t="s">
        <v>95</v>
      </c>
      <c r="G68" s="19">
        <f t="shared" si="11"/>
        <v>1</v>
      </c>
      <c r="H68" s="18">
        <v>28126.6</v>
      </c>
      <c r="I68" s="19">
        <f t="shared" si="12"/>
        <v>0.02737622037501867</v>
      </c>
    </row>
    <row r="69" spans="1:9" ht="12.75" hidden="1">
      <c r="A69" s="17" t="s">
        <v>64</v>
      </c>
      <c r="B69" s="17"/>
      <c r="C69" s="18"/>
      <c r="D69" s="18"/>
      <c r="E69" s="13" t="e">
        <f t="shared" si="10"/>
        <v>#DIV/0!</v>
      </c>
      <c r="F69" s="53"/>
      <c r="G69" s="19" t="e">
        <f t="shared" si="11"/>
        <v>#DIV/0!</v>
      </c>
      <c r="H69" s="18"/>
      <c r="I69" s="19" t="e">
        <f t="shared" si="12"/>
        <v>#DIV/0!</v>
      </c>
    </row>
    <row r="70" spans="1:9" ht="22.5" hidden="1">
      <c r="A70" s="17" t="s">
        <v>65</v>
      </c>
      <c r="B70" s="17"/>
      <c r="C70" s="18"/>
      <c r="D70" s="18"/>
      <c r="E70" s="13" t="e">
        <f t="shared" si="10"/>
        <v>#DIV/0!</v>
      </c>
      <c r="F70" s="53"/>
      <c r="G70" s="19" t="e">
        <f t="shared" si="11"/>
        <v>#DIV/0!</v>
      </c>
      <c r="H70" s="18"/>
      <c r="I70" s="19" t="e">
        <f t="shared" si="12"/>
        <v>#DIV/0!</v>
      </c>
    </row>
    <row r="71" spans="1:9" s="14" customFormat="1" ht="18" customHeight="1">
      <c r="A71" s="15" t="s">
        <v>66</v>
      </c>
      <c r="B71" s="12">
        <f>SUM(B72)</f>
        <v>1600</v>
      </c>
      <c r="C71" s="12">
        <f>SUM(C72)</f>
        <v>1724.1</v>
      </c>
      <c r="D71" s="12">
        <f>SUM(D72)</f>
        <v>1724.1</v>
      </c>
      <c r="E71" s="13">
        <f t="shared" si="10"/>
        <v>1.0775625</v>
      </c>
      <c r="F71" s="63" t="s">
        <v>89</v>
      </c>
      <c r="G71" s="19">
        <f t="shared" si="11"/>
        <v>1</v>
      </c>
      <c r="H71" s="12">
        <f>SUM(H72)</f>
        <v>1600</v>
      </c>
      <c r="I71" s="13">
        <f t="shared" si="12"/>
        <v>1.0775625</v>
      </c>
    </row>
    <row r="72" spans="1:9" ht="18.75" customHeight="1">
      <c r="A72" s="17" t="s">
        <v>67</v>
      </c>
      <c r="B72" s="18">
        <v>1600</v>
      </c>
      <c r="C72" s="18">
        <v>1724.1</v>
      </c>
      <c r="D72" s="18">
        <v>1724.1</v>
      </c>
      <c r="E72" s="13">
        <f t="shared" si="10"/>
        <v>1.0775625</v>
      </c>
      <c r="F72" s="66"/>
      <c r="G72" s="19">
        <f t="shared" si="11"/>
        <v>1</v>
      </c>
      <c r="H72" s="18">
        <v>1600</v>
      </c>
      <c r="I72" s="19">
        <f t="shared" si="12"/>
        <v>1.0775625</v>
      </c>
    </row>
    <row r="73" spans="1:9" s="14" customFormat="1" ht="36.75" customHeight="1">
      <c r="A73" s="15" t="s">
        <v>68</v>
      </c>
      <c r="B73" s="12">
        <f>SUM(B74)</f>
        <v>31.7</v>
      </c>
      <c r="C73" s="12">
        <f>SUM(C74)</f>
        <v>0</v>
      </c>
      <c r="D73" s="12">
        <f>SUM(D74)</f>
        <v>0</v>
      </c>
      <c r="E73" s="13">
        <f t="shared" si="10"/>
        <v>0</v>
      </c>
      <c r="F73" s="62" t="s">
        <v>76</v>
      </c>
      <c r="G73" s="19">
        <v>0</v>
      </c>
      <c r="H73" s="12">
        <f>SUM(H74)</f>
        <v>0</v>
      </c>
      <c r="I73" s="40">
        <v>0</v>
      </c>
    </row>
    <row r="74" spans="1:9" ht="30.75" customHeight="1">
      <c r="A74" s="17" t="s">
        <v>69</v>
      </c>
      <c r="B74" s="23">
        <v>31.7</v>
      </c>
      <c r="C74" s="24">
        <v>0</v>
      </c>
      <c r="D74" s="24">
        <v>0</v>
      </c>
      <c r="E74" s="25">
        <f t="shared" si="10"/>
        <v>0</v>
      </c>
      <c r="F74" s="62"/>
      <c r="G74" s="26">
        <v>0</v>
      </c>
      <c r="H74" s="37">
        <v>0</v>
      </c>
      <c r="I74" s="36">
        <v>0</v>
      </c>
    </row>
    <row r="75" spans="1:9" s="14" customFormat="1" ht="52.5" customHeight="1">
      <c r="A75" s="15" t="s">
        <v>70</v>
      </c>
      <c r="B75" s="27">
        <f>SUM(B76:B79)</f>
        <v>52605.8</v>
      </c>
      <c r="C75" s="12">
        <f>SUM(C76:C79)</f>
        <v>69678.7</v>
      </c>
      <c r="D75" s="12">
        <f>SUM(D76:D79)</f>
        <v>69678.7</v>
      </c>
      <c r="E75" s="13">
        <f t="shared" si="10"/>
        <v>1.3245440616814115</v>
      </c>
      <c r="F75" s="53"/>
      <c r="G75" s="19">
        <f t="shared" si="11"/>
        <v>1</v>
      </c>
      <c r="H75" s="38">
        <f>SUM(H76:H79)</f>
        <v>80844.6</v>
      </c>
      <c r="I75" s="35">
        <f t="shared" si="12"/>
        <v>0.861884405390094</v>
      </c>
    </row>
    <row r="76" spans="1:9" ht="47.25" customHeight="1">
      <c r="A76" s="51" t="s">
        <v>71</v>
      </c>
      <c r="B76" s="52">
        <v>25037.5</v>
      </c>
      <c r="C76" s="18">
        <v>25037.5</v>
      </c>
      <c r="D76" s="18">
        <v>25037.5</v>
      </c>
      <c r="E76" s="13">
        <f t="shared" si="10"/>
        <v>1</v>
      </c>
      <c r="F76" s="53"/>
      <c r="G76" s="19">
        <f t="shared" si="11"/>
        <v>1</v>
      </c>
      <c r="H76" s="39">
        <v>21969.4</v>
      </c>
      <c r="I76" s="36">
        <f t="shared" si="12"/>
        <v>1.1396533360037142</v>
      </c>
    </row>
    <row r="77" spans="1:9" ht="24" customHeight="1">
      <c r="A77" s="32" t="s">
        <v>72</v>
      </c>
      <c r="B77" s="34">
        <v>27568.3</v>
      </c>
      <c r="C77" s="48">
        <v>44641.2</v>
      </c>
      <c r="D77" s="18">
        <v>44641.2</v>
      </c>
      <c r="E77" s="13">
        <v>0</v>
      </c>
      <c r="F77" s="62" t="s">
        <v>75</v>
      </c>
      <c r="G77" s="19">
        <v>0</v>
      </c>
      <c r="H77" s="39">
        <v>58875.2</v>
      </c>
      <c r="I77" s="36">
        <v>0</v>
      </c>
    </row>
    <row r="78" spans="1:9" ht="22.5" hidden="1">
      <c r="A78" s="32" t="s">
        <v>72</v>
      </c>
      <c r="B78" s="32"/>
      <c r="C78" s="49"/>
      <c r="D78" s="29"/>
      <c r="E78" s="22" t="e">
        <f>D78/C78</f>
        <v>#DIV/0!</v>
      </c>
      <c r="F78" s="63"/>
      <c r="G78" s="22"/>
      <c r="H78" s="29"/>
      <c r="I78" s="41" t="e">
        <f t="shared" si="12"/>
        <v>#DIV/0!</v>
      </c>
    </row>
    <row r="79" spans="1:9" ht="1.5" customHeight="1">
      <c r="A79" s="32"/>
      <c r="B79" s="33"/>
      <c r="C79" s="50"/>
      <c r="D79" s="34"/>
      <c r="E79" s="35"/>
      <c r="F79" s="57"/>
      <c r="G79" s="36"/>
      <c r="H79" s="34"/>
      <c r="I79" s="36"/>
    </row>
    <row r="80" spans="1:9" ht="12.75">
      <c r="A80" s="28"/>
      <c r="B80" s="30"/>
      <c r="C80" s="4"/>
      <c r="D80" s="4"/>
      <c r="E80" s="31"/>
      <c r="F80" s="31"/>
      <c r="G80" s="31"/>
      <c r="H80" s="4"/>
      <c r="I80" s="31"/>
    </row>
  </sheetData>
  <sheetProtection selectLockedCells="1" selectUnlockedCells="1"/>
  <mergeCells count="6">
    <mergeCell ref="F73:F74"/>
    <mergeCell ref="F77:F78"/>
    <mergeCell ref="A1:I1"/>
    <mergeCell ref="F37:F40"/>
    <mergeCell ref="F71:F72"/>
    <mergeCell ref="F42:F44"/>
  </mergeCells>
  <printOptions/>
  <pageMargins left="0.7086614173228347" right="0.31496062992125984" top="0.7480314960629921" bottom="0.7480314960629921" header="0.11811023622047245" footer="0.11811023622047245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2022-02-28T13:37:42Z</cp:lastPrinted>
  <dcterms:modified xsi:type="dcterms:W3CDTF">2022-04-06T10:34:57Z</dcterms:modified>
  <cp:category/>
  <cp:version/>
  <cp:contentType/>
  <cp:contentStatus/>
</cp:coreProperties>
</file>