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9152" windowHeight="11316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<sst xmlns="http://schemas.openxmlformats.org/spreadsheetml/2006/main" count="110" uniqueCount="106">
  <si>
    <t>Наименование показателя</t>
  </si>
  <si>
    <t>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</si>
  <si>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</si>
  <si>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</si>
  <si>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</si>
  <si>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</si>
  <si>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</si>
  <si>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</si>
  <si>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</si>
  <si>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</si>
  <si>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</si>
  <si>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</si>
  <si>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</si>
  <si>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</si>
  <si>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</si>
  <si>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</si>
  <si>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</si>
  <si>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</si>
  <si>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</si>
  <si>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</si>
  <si>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</si>
  <si>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</si>
  <si>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</si>
  <si>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</si>
  <si>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</si>
  <si>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</si>
  <si>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</si>
  <si>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</si>
  <si>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</si>
  <si>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</si>
  <si>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</si>
  <si>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</si>
  <si>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</si>
  <si>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</si>
  <si>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</si>
  <si>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</si>
  <si>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</si>
  <si>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</si>
  <si>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</si>
  <si>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</si>
  <si>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</si>
  <si>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</si>
  <si>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</si>
  <si>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</si>
  <si>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</si>
  <si>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</si>
  <si>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</si>
  <si>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</si>
  <si>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</si>
  <si>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</si>
  <si>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</si>
  <si>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</si>
  <si>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</si>
  <si>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</si>
  <si>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</si>
  <si>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</si>
  <si>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</si>
  <si>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</si>
  <si>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</si>
  <si>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</si>
  <si>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</si>
  <si>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</si>
  <si>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</si>
  <si>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</si>
  <si>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</si>
  <si>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</si>
  <si>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</si>
  <si>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</si>
  <si>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</si>
  <si>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</si>
  <si>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</si>
  <si>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</si>
  <si>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</si>
  <si>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</si>
  <si>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</si>
  <si>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</si>
  <si>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</si>
  <si>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</si>
  <si>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Дополнительное образование детей</t>
  </si>
  <si>
    <t>Аналитические данные о расходах  бюджета района по разделам и подразделам классификации расходов за 2017 год в сравнении с первоначально утвержденными решением о бюджете значениями и с уточненными значениями с учетом внесенных изменений, а так же фактическими расходами за 2016 год</t>
  </si>
  <si>
    <t>Первоначально утвержденные бюджетные назначения на 2017 год</t>
  </si>
  <si>
    <t>Уточненные бюджетные назначения на 2017 год</t>
  </si>
  <si>
    <t>Исполнено на 01.01.2018</t>
  </si>
  <si>
    <t>Исполнено за 2016 год</t>
  </si>
  <si>
    <t>Отношение исполнения на 01.01.2018 к 01.01.2017</t>
  </si>
  <si>
    <t>% исполнения на 01.01.2018 к первоначально утвержденному бюджету на 2017г</t>
  </si>
  <si>
    <t>Причины отклонения исполнения за 2017 год от первоначально утвержденного бюджета</t>
  </si>
  <si>
    <t>-</t>
  </si>
  <si>
    <t>% исполнения на 01.01.2018 к уточненному бюджету на 2017г</t>
  </si>
  <si>
    <t xml:space="preserve">уточнение субсидии и добровольных пожертвований на реализац проекта "Народный бюджет" </t>
  </si>
  <si>
    <t>уточнение субвенций по фактической потребности</t>
  </si>
  <si>
    <t>увеличение субвенции на составление списков присяжных</t>
  </si>
  <si>
    <t>расходы уточнены под фактическую потребность</t>
  </si>
  <si>
    <t>увеличение расходов за счет межбюджетных трансфертов</t>
  </si>
  <si>
    <t>увеличение ассигнований под фактическую потребность</t>
  </si>
  <si>
    <t>увеличение ассигнований на переселение граждан из аварийного жилищного фонда (федеральные, областные, средства местного бюджета)</t>
  </si>
  <si>
    <t>выполнение целевых показателей указа Президента РФ по обеспечению заработной платы работникам культуры</t>
  </si>
  <si>
    <t>уменьшение количества получателей стипендии</t>
  </si>
  <si>
    <t>уточнение субсидии по соц. развитию села</t>
  </si>
  <si>
    <t>уточнение межбюджетных трансфертов</t>
  </si>
  <si>
    <t>уточнение ассигнований на добровольные пожертвования от ОАО "Газпром"</t>
  </si>
  <si>
    <t>замена коммерческих кредитов федеральным, уменьшение периода пользования кредитами</t>
  </si>
  <si>
    <t>выполнение целевых показателей указа Президента РФ по обеспечению заработной платы работникам культуры, софинансирование кап. строительства в районе</t>
  </si>
  <si>
    <t>не предоставлено заявок на участие в конкурсном отборе</t>
  </si>
  <si>
    <t>расходы перераспределены на другой подраздел</t>
  </si>
  <si>
    <t>уточнение межбюджетных трансфертов по программе Доступная среда, на персонифицированное финансирование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</si>
</sst>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64" fontId="3" fillId="0" borderId="15" xfId="0" applyNumberFormat="1" applyFont="1" applyBorder="1" applyAlignment="1">
      <alignment horizontal="center" vertical="center" wrapText="1"/>
    </xf>
    <xf numFmtId="165" fontId="3" fillId="0" borderId="11" xfId="55" applyNumberFormat="1" applyFont="1" applyBorder="1" applyAlignment="1">
      <alignment horizontal="left" vertical="center" wrapText="1"/>
    </xf>
    <xf numFmtId="165" fontId="4" fillId="0" borderId="11" xfId="55" applyNumberFormat="1" applyFont="1" applyBorder="1" applyAlignment="1">
      <alignment horizontal="left" vertical="center" wrapText="1"/>
    </xf>
    <xf numFmtId="165" fontId="7" fillId="0" borderId="16" xfId="55" applyNumberFormat="1" applyFont="1" applyBorder="1" applyAlignment="1">
      <alignment horizontal="center" vertical="center" wrapText="1"/>
    </xf>
    <xf numFmtId="165" fontId="4" fillId="0" borderId="17" xfId="55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165" fontId="7" fillId="0" borderId="17" xfId="55" applyNumberFormat="1" applyFont="1" applyBorder="1" applyAlignment="1">
      <alignment horizontal="center" vertical="center" wrapText="1"/>
    </xf>
    <xf numFmtId="165" fontId="4" fillId="0" borderId="14" xfId="55" applyNumberFormat="1" applyFont="1" applyBorder="1" applyAlignment="1">
      <alignment horizontal="center" vertical="center" wrapText="1"/>
    </xf>
    <xf numFmtId="165" fontId="4" fillId="0" borderId="19" xfId="55" applyNumberFormat="1" applyFont="1" applyBorder="1" applyAlignment="1">
      <alignment horizontal="left" vertical="center" wrapText="1"/>
    </xf>
    <xf numFmtId="165" fontId="4" fillId="0" borderId="14" xfId="55" applyNumberFormat="1" applyFont="1" applyBorder="1" applyAlignment="1">
      <alignment horizontal="left" vertical="center" wrapText="1"/>
    </xf>
    <xf numFmtId="165" fontId="4" fillId="0" borderId="20" xfId="55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65" fontId="4" fillId="0" borderId="19" xfId="55" applyNumberFormat="1" applyFont="1" applyBorder="1" applyAlignment="1">
      <alignment horizontal="left" vertical="center" wrapText="1"/>
    </xf>
    <xf numFmtId="165" fontId="4" fillId="0" borderId="14" xfId="55" applyNumberFormat="1" applyFont="1" applyBorder="1" applyAlignment="1">
      <alignment horizontal="left" vertical="center" wrapText="1"/>
    </xf>
    <xf numFmtId="165" fontId="4" fillId="0" borderId="18" xfId="55" applyNumberFormat="1" applyFont="1" applyBorder="1" applyAlignment="1">
      <alignment horizontal="left" vertical="center" wrapText="1"/>
    </xf>
    <xf numFmtId="165" fontId="4" fillId="0" borderId="21" xfId="55" applyNumberFormat="1" applyFont="1" applyBorder="1" applyAlignment="1">
      <alignment horizontal="left" vertical="center" wrapText="1"/>
    </xf>
    <xf numFmtId="165" fontId="4" fillId="0" borderId="22" xfId="55" applyNumberFormat="1" applyFont="1" applyBorder="1" applyAlignment="1">
      <alignment horizontal="left" vertical="center" wrapText="1"/>
    </xf>
    <xf numFmtId="165" fontId="4" fillId="0" borderId="23" xfId="55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pane xSplit="1" ySplit="3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48" sqref="F48"/>
    </sheetView>
  </sheetViews>
  <sheetFormatPr defaultColWidth="9.140625" defaultRowHeight="12.75"/>
  <cols>
    <col min="1" max="1" width="30.28125" style="0" customWidth="1"/>
    <col min="2" max="2" width="13.140625" style="0" customWidth="1"/>
    <col min="3" max="3" width="10.8515625" style="15" customWidth="1"/>
    <col min="4" max="4" width="10.140625" style="15" customWidth="1"/>
    <col min="5" max="5" width="13.7109375" style="16" customWidth="1"/>
    <col min="6" max="6" width="21.140625" style="16" customWidth="1"/>
    <col min="7" max="7" width="9.7109375" style="16" customWidth="1"/>
    <col min="8" max="8" width="9.00390625" style="15" customWidth="1"/>
    <col min="9" max="9" width="10.7109375" style="16" customWidth="1"/>
  </cols>
  <sheetData>
    <row r="1" spans="1:9" ht="46.5" customHeight="1">
      <c r="A1" s="37" t="s">
        <v>79</v>
      </c>
      <c r="B1" s="37"/>
      <c r="C1" s="37"/>
      <c r="D1" s="37"/>
      <c r="E1" s="37"/>
      <c r="F1" s="37"/>
      <c r="G1" s="37"/>
      <c r="H1" s="37"/>
      <c r="I1" s="37"/>
    </row>
    <row r="2" spans="1:9" ht="12.75">
      <c r="A2" s="1"/>
      <c r="B2" s="21"/>
      <c r="C2" s="2"/>
      <c r="D2" s="2"/>
      <c r="E2" s="7"/>
      <c r="F2" s="7"/>
      <c r="G2" s="7"/>
      <c r="H2" s="2"/>
      <c r="I2" s="7" t="s">
        <v>73</v>
      </c>
    </row>
    <row r="3" spans="1:9" ht="88.5" customHeight="1">
      <c r="A3" s="3" t="s">
        <v>0</v>
      </c>
      <c r="B3" s="3" t="s">
        <v>80</v>
      </c>
      <c r="C3" s="3" t="s">
        <v>81</v>
      </c>
      <c r="D3" s="3" t="s">
        <v>82</v>
      </c>
      <c r="E3" s="8" t="s">
        <v>85</v>
      </c>
      <c r="F3" s="8" t="s">
        <v>86</v>
      </c>
      <c r="G3" s="8" t="s">
        <v>88</v>
      </c>
      <c r="H3" s="3" t="s">
        <v>83</v>
      </c>
      <c r="I3" s="8" t="s">
        <v>84</v>
      </c>
    </row>
    <row r="4" spans="1:9" ht="13.5" thickBot="1">
      <c r="A4" s="23" t="s">
        <v>1</v>
      </c>
      <c r="B4" s="23">
        <v>2</v>
      </c>
      <c r="C4" s="4">
        <v>3</v>
      </c>
      <c r="D4" s="4">
        <v>4</v>
      </c>
      <c r="E4" s="9">
        <v>5</v>
      </c>
      <c r="F4" s="9"/>
      <c r="G4" s="9">
        <v>6</v>
      </c>
      <c r="H4" s="4">
        <v>7</v>
      </c>
      <c r="I4" s="9">
        <v>8</v>
      </c>
    </row>
    <row r="5" spans="1:9" s="20" customFormat="1" ht="20.25">
      <c r="A5" s="22" t="s">
        <v>76</v>
      </c>
      <c r="B5" s="18">
        <f>B6+B18+B22+B33+B38+B42+B50+B53+B62+B68+B73+B75+B77</f>
        <v>584409.7999999999</v>
      </c>
      <c r="C5" s="18">
        <f>C6+C18+C22+C33+C38+C42+C50+C53+C62+C68+C73+C75+C77</f>
        <v>701934.7</v>
      </c>
      <c r="D5" s="18">
        <f>D6+D18+D22+D33+D38+D42+D50+D53+D62+D68+D73+D75+D77</f>
        <v>694403.6000000001</v>
      </c>
      <c r="E5" s="19">
        <f>D5/B5</f>
        <v>1.1882134762284962</v>
      </c>
      <c r="F5" s="19"/>
      <c r="G5" s="19">
        <f aca="true" t="shared" si="0" ref="G5:G21">D5/C5</f>
        <v>0.9892709393053231</v>
      </c>
      <c r="H5" s="18">
        <f>H6+H18+H22+H33+H38+H42+H50+H53+H62+H68+H73+H75+H77</f>
        <v>833042.0999999999</v>
      </c>
      <c r="I5" s="19">
        <f>D5/H5</f>
        <v>0.8335756380139734</v>
      </c>
    </row>
    <row r="6" spans="1:9" s="20" customFormat="1" ht="12.75">
      <c r="A6" s="17" t="s">
        <v>2</v>
      </c>
      <c r="B6" s="18">
        <f>SUM(B7:B15)</f>
        <v>53725.50000000001</v>
      </c>
      <c r="C6" s="18">
        <f>SUM(C7:C15)</f>
        <v>55599</v>
      </c>
      <c r="D6" s="18">
        <f>SUM(D7:D15)</f>
        <v>55597</v>
      </c>
      <c r="E6" s="19">
        <f>D6/B6</f>
        <v>1.0348344826944373</v>
      </c>
      <c r="F6" s="19"/>
      <c r="G6" s="19">
        <f t="shared" si="0"/>
        <v>0.9999640281300023</v>
      </c>
      <c r="H6" s="18">
        <f>SUM(H7:H15)</f>
        <v>51342.7</v>
      </c>
      <c r="I6" s="19">
        <f aca="true" t="shared" si="1" ref="I6:I71">D6/H6</f>
        <v>1.0828608546102951</v>
      </c>
    </row>
    <row r="7" spans="1:9" ht="30" customHeight="1">
      <c r="A7" s="5" t="s">
        <v>77</v>
      </c>
      <c r="B7" s="10">
        <v>1779.1</v>
      </c>
      <c r="C7" s="10">
        <v>1833.4</v>
      </c>
      <c r="D7" s="10">
        <v>1833.4</v>
      </c>
      <c r="E7" s="19">
        <f aca="true" t="shared" si="2" ref="E7:E72">D7/B7</f>
        <v>1.0305210499690856</v>
      </c>
      <c r="F7" s="11"/>
      <c r="G7" s="11">
        <f t="shared" si="0"/>
        <v>1</v>
      </c>
      <c r="H7" s="10">
        <v>1775.1</v>
      </c>
      <c r="I7" s="11">
        <f t="shared" si="1"/>
        <v>1.0328432201002762</v>
      </c>
    </row>
    <row r="8" spans="1:9" ht="57" customHeight="1">
      <c r="A8" s="5" t="s">
        <v>3</v>
      </c>
      <c r="B8" s="10">
        <v>2138.3</v>
      </c>
      <c r="C8" s="10">
        <v>1984</v>
      </c>
      <c r="D8" s="10">
        <v>1982</v>
      </c>
      <c r="E8" s="19">
        <f t="shared" si="2"/>
        <v>0.9269045503437309</v>
      </c>
      <c r="F8" s="27"/>
      <c r="G8" s="11">
        <f t="shared" si="0"/>
        <v>0.998991935483871</v>
      </c>
      <c r="H8" s="10">
        <v>1683.6</v>
      </c>
      <c r="I8" s="11">
        <f t="shared" si="1"/>
        <v>1.1772392492278452</v>
      </c>
    </row>
    <row r="9" spans="1:9" ht="42" customHeight="1">
      <c r="A9" s="5" t="s">
        <v>4</v>
      </c>
      <c r="B9" s="10">
        <v>34804.8</v>
      </c>
      <c r="C9" s="10">
        <v>36682.1</v>
      </c>
      <c r="D9" s="10">
        <v>36682.1</v>
      </c>
      <c r="E9" s="19">
        <f>D9/B9</f>
        <v>1.053937962579874</v>
      </c>
      <c r="F9" s="11"/>
      <c r="G9" s="11">
        <f t="shared" si="0"/>
        <v>1</v>
      </c>
      <c r="H9" s="10">
        <v>31214.1</v>
      </c>
      <c r="I9" s="11">
        <f t="shared" si="1"/>
        <v>1.1751772436174677</v>
      </c>
    </row>
    <row r="10" spans="1:9" ht="30">
      <c r="A10" s="5" t="s">
        <v>5</v>
      </c>
      <c r="B10" s="10">
        <v>0</v>
      </c>
      <c r="C10" s="10">
        <v>3</v>
      </c>
      <c r="D10" s="10">
        <v>3</v>
      </c>
      <c r="E10" s="19"/>
      <c r="F10" s="31" t="s">
        <v>91</v>
      </c>
      <c r="G10" s="11">
        <f t="shared" si="0"/>
        <v>1</v>
      </c>
      <c r="H10" s="10">
        <v>18.6</v>
      </c>
      <c r="I10" s="11">
        <f t="shared" si="1"/>
        <v>0.16129032258064516</v>
      </c>
    </row>
    <row r="11" spans="1:9" ht="32.25" customHeight="1">
      <c r="A11" s="5" t="s">
        <v>6</v>
      </c>
      <c r="B11" s="10">
        <v>7255.3</v>
      </c>
      <c r="C11" s="10">
        <v>7973.2</v>
      </c>
      <c r="D11" s="10">
        <v>7973.2</v>
      </c>
      <c r="E11" s="19">
        <f>D11/B11</f>
        <v>1.0989483549956582</v>
      </c>
      <c r="F11" s="11"/>
      <c r="G11" s="11">
        <f t="shared" si="0"/>
        <v>1</v>
      </c>
      <c r="H11" s="10">
        <v>7309.8</v>
      </c>
      <c r="I11" s="11">
        <f t="shared" si="1"/>
        <v>1.0907548770144189</v>
      </c>
    </row>
    <row r="12" spans="1:9" ht="20.25" hidden="1">
      <c r="A12" s="5" t="s">
        <v>7</v>
      </c>
      <c r="B12" s="10"/>
      <c r="C12" s="10"/>
      <c r="D12" s="10"/>
      <c r="E12" s="19" t="e">
        <f t="shared" si="2"/>
        <v>#DIV/0!</v>
      </c>
      <c r="F12" s="11"/>
      <c r="G12" s="11" t="e">
        <f t="shared" si="0"/>
        <v>#DIV/0!</v>
      </c>
      <c r="H12" s="10"/>
      <c r="I12" s="11" t="e">
        <f t="shared" si="1"/>
        <v>#DIV/0!</v>
      </c>
    </row>
    <row r="13" spans="1:9" ht="21" customHeight="1">
      <c r="A13" s="5" t="s">
        <v>7</v>
      </c>
      <c r="B13" s="10">
        <v>1155.4</v>
      </c>
      <c r="C13" s="10" t="s">
        <v>87</v>
      </c>
      <c r="D13" s="10" t="s">
        <v>87</v>
      </c>
      <c r="E13" s="19"/>
      <c r="F13" s="11"/>
      <c r="G13" s="11"/>
      <c r="H13" s="10">
        <v>0</v>
      </c>
      <c r="I13" s="11"/>
    </row>
    <row r="14" spans="1:9" ht="20.25">
      <c r="A14" s="5" t="s">
        <v>8</v>
      </c>
      <c r="B14" s="10">
        <v>27</v>
      </c>
      <c r="C14" s="10" t="s">
        <v>87</v>
      </c>
      <c r="D14" s="10" t="s">
        <v>87</v>
      </c>
      <c r="E14" s="19">
        <v>0</v>
      </c>
      <c r="F14" s="28" t="s">
        <v>92</v>
      </c>
      <c r="G14" s="11" t="e">
        <f t="shared" si="0"/>
        <v>#VALUE!</v>
      </c>
      <c r="H14" s="10">
        <v>7.7</v>
      </c>
      <c r="I14" s="11" t="e">
        <f t="shared" si="1"/>
        <v>#VALUE!</v>
      </c>
    </row>
    <row r="15" spans="1:9" ht="12.75" customHeight="1">
      <c r="A15" s="5" t="s">
        <v>9</v>
      </c>
      <c r="B15" s="10">
        <v>6565.6</v>
      </c>
      <c r="C15" s="10">
        <v>7123.3</v>
      </c>
      <c r="D15" s="10">
        <v>7123.3</v>
      </c>
      <c r="E15" s="19">
        <f t="shared" si="2"/>
        <v>1.0849427318143048</v>
      </c>
      <c r="F15" s="27"/>
      <c r="G15" s="11">
        <f t="shared" si="0"/>
        <v>1</v>
      </c>
      <c r="H15" s="10">
        <v>9333.8</v>
      </c>
      <c r="I15" s="11">
        <f t="shared" si="1"/>
        <v>0.7631725556579315</v>
      </c>
    </row>
    <row r="16" spans="1:9" ht="12.75" hidden="1">
      <c r="A16" s="5" t="s">
        <v>10</v>
      </c>
      <c r="B16" s="5"/>
      <c r="C16" s="10"/>
      <c r="D16" s="10"/>
      <c r="E16" s="19" t="e">
        <f t="shared" si="2"/>
        <v>#DIV/0!</v>
      </c>
      <c r="F16" s="11"/>
      <c r="G16" s="11" t="e">
        <f t="shared" si="0"/>
        <v>#DIV/0!</v>
      </c>
      <c r="H16" s="10"/>
      <c r="I16" s="11" t="e">
        <f t="shared" si="1"/>
        <v>#DIV/0!</v>
      </c>
    </row>
    <row r="17" spans="1:9" ht="20.25" hidden="1">
      <c r="A17" s="5" t="s">
        <v>11</v>
      </c>
      <c r="B17" s="5"/>
      <c r="C17" s="10"/>
      <c r="D17" s="10"/>
      <c r="E17" s="19" t="e">
        <f t="shared" si="2"/>
        <v>#DIV/0!</v>
      </c>
      <c r="F17" s="11"/>
      <c r="G17" s="11" t="e">
        <f t="shared" si="0"/>
        <v>#DIV/0!</v>
      </c>
      <c r="H17" s="10"/>
      <c r="I17" s="11" t="e">
        <f t="shared" si="1"/>
        <v>#DIV/0!</v>
      </c>
    </row>
    <row r="18" spans="1:9" s="20" customFormat="1" ht="30.75" customHeight="1">
      <c r="A18" s="17" t="s">
        <v>12</v>
      </c>
      <c r="B18" s="18">
        <f>SUM(B19:B21)</f>
        <v>1020.1</v>
      </c>
      <c r="C18" s="18">
        <f>SUM(C19:C21)</f>
        <v>1005.8</v>
      </c>
      <c r="D18" s="18">
        <f>SUM(D19:D21)</f>
        <v>1005.8</v>
      </c>
      <c r="E18" s="19">
        <f t="shared" si="2"/>
        <v>0.985981766493481</v>
      </c>
      <c r="F18" s="19"/>
      <c r="G18" s="11">
        <f t="shared" si="0"/>
        <v>1</v>
      </c>
      <c r="H18" s="18">
        <f>SUM(H19:H21)</f>
        <v>950</v>
      </c>
      <c r="I18" s="19">
        <f t="shared" si="1"/>
        <v>1.0587368421052632</v>
      </c>
    </row>
    <row r="19" spans="1:9" ht="41.25" customHeight="1">
      <c r="A19" s="5" t="s">
        <v>13</v>
      </c>
      <c r="B19" s="10">
        <v>990.1</v>
      </c>
      <c r="C19" s="10">
        <v>975.8</v>
      </c>
      <c r="D19" s="10">
        <v>975.8</v>
      </c>
      <c r="E19" s="19">
        <f t="shared" si="2"/>
        <v>0.9855570144429855</v>
      </c>
      <c r="F19" s="27"/>
      <c r="G19" s="11">
        <f>D19/C19</f>
        <v>1</v>
      </c>
      <c r="H19" s="10">
        <v>950</v>
      </c>
      <c r="I19" s="11">
        <f t="shared" si="1"/>
        <v>1.027157894736842</v>
      </c>
    </row>
    <row r="20" spans="1:9" ht="12.75" hidden="1">
      <c r="A20" s="5" t="s">
        <v>14</v>
      </c>
      <c r="B20" s="5"/>
      <c r="C20" s="10"/>
      <c r="D20" s="10"/>
      <c r="E20" s="19" t="e">
        <f t="shared" si="2"/>
        <v>#DIV/0!</v>
      </c>
      <c r="F20" s="11"/>
      <c r="G20" s="11" t="e">
        <f t="shared" si="0"/>
        <v>#DIV/0!</v>
      </c>
      <c r="H20" s="10"/>
      <c r="I20" s="11" t="e">
        <f t="shared" si="1"/>
        <v>#DIV/0!</v>
      </c>
    </row>
    <row r="21" spans="1:9" ht="21.75" customHeight="1">
      <c r="A21" s="5" t="s">
        <v>15</v>
      </c>
      <c r="B21" s="10">
        <v>30</v>
      </c>
      <c r="C21" s="10">
        <v>30</v>
      </c>
      <c r="D21" s="10">
        <v>30</v>
      </c>
      <c r="E21" s="19">
        <f t="shared" si="2"/>
        <v>1</v>
      </c>
      <c r="F21" s="11"/>
      <c r="G21" s="11">
        <f t="shared" si="0"/>
        <v>1</v>
      </c>
      <c r="H21" s="10"/>
      <c r="I21" s="11" t="e">
        <f t="shared" si="1"/>
        <v>#DIV/0!</v>
      </c>
    </row>
    <row r="22" spans="1:9" s="20" customFormat="1" ht="12.75">
      <c r="A22" s="17" t="s">
        <v>16</v>
      </c>
      <c r="B22" s="18">
        <f>SUM(B29:B32)</f>
        <v>33521.4</v>
      </c>
      <c r="C22" s="18">
        <f>SUM(C29:C32)</f>
        <v>36870.4</v>
      </c>
      <c r="D22" s="18">
        <f>SUM(D29:D32)</f>
        <v>35285.4</v>
      </c>
      <c r="E22" s="19">
        <f t="shared" si="2"/>
        <v>1.0526231004671642</v>
      </c>
      <c r="F22" s="19"/>
      <c r="G22" s="19">
        <f>D22/C22</f>
        <v>0.9570115865301163</v>
      </c>
      <c r="H22" s="18">
        <f>SUM(H23:H32)</f>
        <v>38127.2</v>
      </c>
      <c r="I22" s="19">
        <f t="shared" si="1"/>
        <v>0.9254652846261987</v>
      </c>
    </row>
    <row r="23" spans="1:9" ht="12.75">
      <c r="A23" s="5" t="s">
        <v>17</v>
      </c>
      <c r="B23" s="5">
        <v>0</v>
      </c>
      <c r="C23" s="10">
        <v>0</v>
      </c>
      <c r="D23" s="10">
        <v>0</v>
      </c>
      <c r="E23" s="19"/>
      <c r="F23" s="11"/>
      <c r="G23" s="11"/>
      <c r="H23" s="10"/>
      <c r="I23" s="11" t="e">
        <f t="shared" si="1"/>
        <v>#DIV/0!</v>
      </c>
    </row>
    <row r="24" spans="1:9" ht="12.75" hidden="1">
      <c r="A24" s="5" t="s">
        <v>18</v>
      </c>
      <c r="B24" s="5"/>
      <c r="C24" s="10"/>
      <c r="D24" s="10"/>
      <c r="E24" s="19" t="e">
        <f t="shared" si="2"/>
        <v>#DIV/0!</v>
      </c>
      <c r="F24" s="11"/>
      <c r="G24" s="11" t="e">
        <f aca="true" t="shared" si="3" ref="G24:G64">D24/C24</f>
        <v>#DIV/0!</v>
      </c>
      <c r="H24" s="10"/>
      <c r="I24" s="11" t="e">
        <f t="shared" si="1"/>
        <v>#DIV/0!</v>
      </c>
    </row>
    <row r="25" spans="1:9" ht="20.25" hidden="1">
      <c r="A25" s="5" t="s">
        <v>19</v>
      </c>
      <c r="B25" s="5"/>
      <c r="C25" s="10"/>
      <c r="D25" s="10"/>
      <c r="E25" s="19" t="e">
        <f t="shared" si="2"/>
        <v>#DIV/0!</v>
      </c>
      <c r="F25" s="11"/>
      <c r="G25" s="11" t="e">
        <f t="shared" si="3"/>
        <v>#DIV/0!</v>
      </c>
      <c r="H25" s="10"/>
      <c r="I25" s="11" t="e">
        <f t="shared" si="1"/>
        <v>#DIV/0!</v>
      </c>
    </row>
    <row r="26" spans="1:9" ht="12.75" hidden="1">
      <c r="A26" s="5" t="s">
        <v>20</v>
      </c>
      <c r="B26" s="5"/>
      <c r="C26" s="10"/>
      <c r="D26" s="10"/>
      <c r="E26" s="19" t="e">
        <f t="shared" si="2"/>
        <v>#DIV/0!</v>
      </c>
      <c r="F26" s="11"/>
      <c r="G26" s="11" t="e">
        <f t="shared" si="3"/>
        <v>#DIV/0!</v>
      </c>
      <c r="H26" s="10"/>
      <c r="I26" s="11" t="e">
        <f t="shared" si="1"/>
        <v>#DIV/0!</v>
      </c>
    </row>
    <row r="27" spans="1:9" ht="12.75" hidden="1">
      <c r="A27" s="5" t="s">
        <v>21</v>
      </c>
      <c r="B27" s="5"/>
      <c r="C27" s="10"/>
      <c r="D27" s="10"/>
      <c r="E27" s="19" t="e">
        <f t="shared" si="2"/>
        <v>#DIV/0!</v>
      </c>
      <c r="F27" s="11"/>
      <c r="G27" s="11" t="e">
        <f t="shared" si="3"/>
        <v>#DIV/0!</v>
      </c>
      <c r="H27" s="10"/>
      <c r="I27" s="11" t="e">
        <f t="shared" si="1"/>
        <v>#DIV/0!</v>
      </c>
    </row>
    <row r="28" spans="1:9" ht="12.75" hidden="1">
      <c r="A28" s="5" t="s">
        <v>22</v>
      </c>
      <c r="B28" s="5"/>
      <c r="C28" s="10"/>
      <c r="D28" s="10"/>
      <c r="E28" s="19" t="e">
        <f t="shared" si="2"/>
        <v>#DIV/0!</v>
      </c>
      <c r="F28" s="11"/>
      <c r="G28" s="11" t="e">
        <f t="shared" si="3"/>
        <v>#DIV/0!</v>
      </c>
      <c r="H28" s="10"/>
      <c r="I28" s="11" t="e">
        <f t="shared" si="1"/>
        <v>#DIV/0!</v>
      </c>
    </row>
    <row r="29" spans="1:9" ht="32.25" customHeight="1">
      <c r="A29" s="5" t="s">
        <v>23</v>
      </c>
      <c r="B29" s="10">
        <v>300</v>
      </c>
      <c r="C29" s="10">
        <v>616.5</v>
      </c>
      <c r="D29" s="10">
        <v>547.9</v>
      </c>
      <c r="E29" s="19">
        <f t="shared" si="2"/>
        <v>1.8263333333333334</v>
      </c>
      <c r="F29" s="28" t="s">
        <v>93</v>
      </c>
      <c r="G29" s="11">
        <f t="shared" si="3"/>
        <v>0.8887266828872668</v>
      </c>
      <c r="H29" s="10">
        <v>750</v>
      </c>
      <c r="I29" s="11">
        <f t="shared" si="1"/>
        <v>0.7305333333333333</v>
      </c>
    </row>
    <row r="30" spans="1:9" ht="15.75" customHeight="1">
      <c r="A30" s="5" t="s">
        <v>24</v>
      </c>
      <c r="B30" s="10">
        <v>22756.5</v>
      </c>
      <c r="C30" s="10">
        <v>25509.9</v>
      </c>
      <c r="D30" s="10">
        <v>24395.7</v>
      </c>
      <c r="E30" s="19">
        <f t="shared" si="2"/>
        <v>1.0720321666337091</v>
      </c>
      <c r="F30" s="28"/>
      <c r="G30" s="11">
        <f t="shared" si="3"/>
        <v>0.9563228393682452</v>
      </c>
      <c r="H30" s="10">
        <v>28032</v>
      </c>
      <c r="I30" s="11">
        <f t="shared" si="1"/>
        <v>0.8702803938356165</v>
      </c>
    </row>
    <row r="31" spans="1:9" ht="20.25">
      <c r="A31" s="5" t="s">
        <v>74</v>
      </c>
      <c r="B31" s="10">
        <v>1565.2</v>
      </c>
      <c r="C31" s="10">
        <v>0</v>
      </c>
      <c r="D31" s="10">
        <v>0</v>
      </c>
      <c r="E31" s="19">
        <f t="shared" si="2"/>
        <v>0</v>
      </c>
      <c r="F31" s="28" t="s">
        <v>104</v>
      </c>
      <c r="G31" s="11" t="e">
        <f t="shared" si="3"/>
        <v>#DIV/0!</v>
      </c>
      <c r="H31" s="10">
        <v>1523.1</v>
      </c>
      <c r="I31" s="11"/>
    </row>
    <row r="32" spans="1:9" ht="30">
      <c r="A32" s="5" t="s">
        <v>25</v>
      </c>
      <c r="B32" s="10">
        <v>8899.7</v>
      </c>
      <c r="C32" s="10">
        <v>10744</v>
      </c>
      <c r="D32" s="10">
        <v>10341.8</v>
      </c>
      <c r="E32" s="19">
        <f t="shared" si="2"/>
        <v>1.162039169859658</v>
      </c>
      <c r="F32" s="34" t="s">
        <v>94</v>
      </c>
      <c r="G32" s="11">
        <f t="shared" si="3"/>
        <v>0.9625651526433358</v>
      </c>
      <c r="H32" s="10">
        <v>7822.1</v>
      </c>
      <c r="I32" s="11">
        <f t="shared" si="1"/>
        <v>1.3221257718515487</v>
      </c>
    </row>
    <row r="33" spans="1:9" s="20" customFormat="1" ht="27.75" customHeight="1">
      <c r="A33" s="17" t="s">
        <v>26</v>
      </c>
      <c r="B33" s="18">
        <f>SUM(B34:B35)</f>
        <v>5144.5</v>
      </c>
      <c r="C33" s="18">
        <f>SUM(C34:C35)</f>
        <v>73886.1</v>
      </c>
      <c r="D33" s="18">
        <f>SUM(D34:D35)</f>
        <v>73877.5</v>
      </c>
      <c r="E33" s="29">
        <f t="shared" si="2"/>
        <v>14.360482068228205</v>
      </c>
      <c r="F33" s="40" t="s">
        <v>95</v>
      </c>
      <c r="G33" s="32">
        <f t="shared" si="3"/>
        <v>0.9998836046292874</v>
      </c>
      <c r="H33" s="18">
        <f>SUM(H34:H35)</f>
        <v>197217.8</v>
      </c>
      <c r="I33" s="19">
        <f t="shared" si="1"/>
        <v>0.3745985402940303</v>
      </c>
    </row>
    <row r="34" spans="1:9" ht="12.75">
      <c r="A34" s="5" t="s">
        <v>27</v>
      </c>
      <c r="B34" s="10">
        <v>3814.5</v>
      </c>
      <c r="C34" s="10">
        <v>73408</v>
      </c>
      <c r="D34" s="10">
        <v>73399.4</v>
      </c>
      <c r="E34" s="29">
        <f t="shared" si="2"/>
        <v>19.24220736662734</v>
      </c>
      <c r="F34" s="41"/>
      <c r="G34" s="30">
        <f t="shared" si="3"/>
        <v>0.9998828465562336</v>
      </c>
      <c r="H34" s="10">
        <v>180769.3</v>
      </c>
      <c r="I34" s="11">
        <f t="shared" si="1"/>
        <v>0.40603907853822524</v>
      </c>
    </row>
    <row r="35" spans="1:9" ht="18.75" customHeight="1">
      <c r="A35" s="5" t="s">
        <v>28</v>
      </c>
      <c r="B35" s="10">
        <v>1330</v>
      </c>
      <c r="C35" s="10">
        <v>478.1</v>
      </c>
      <c r="D35" s="10">
        <v>478.1</v>
      </c>
      <c r="E35" s="29">
        <f t="shared" si="2"/>
        <v>0.35947368421052633</v>
      </c>
      <c r="F35" s="42"/>
      <c r="G35" s="30">
        <f t="shared" si="3"/>
        <v>1</v>
      </c>
      <c r="H35" s="10">
        <v>16448.5</v>
      </c>
      <c r="I35" s="11">
        <f t="shared" si="1"/>
        <v>0.029066480226160443</v>
      </c>
    </row>
    <row r="36" spans="1:9" ht="12.75" hidden="1">
      <c r="A36" s="5" t="s">
        <v>29</v>
      </c>
      <c r="B36" s="5"/>
      <c r="C36" s="10"/>
      <c r="D36" s="10"/>
      <c r="E36" s="19" t="e">
        <f t="shared" si="2"/>
        <v>#DIV/0!</v>
      </c>
      <c r="F36" s="33"/>
      <c r="G36" s="11" t="e">
        <f t="shared" si="3"/>
        <v>#DIV/0!</v>
      </c>
      <c r="H36" s="10"/>
      <c r="I36" s="11"/>
    </row>
    <row r="37" spans="1:9" ht="20.25" hidden="1">
      <c r="A37" s="5" t="s">
        <v>30</v>
      </c>
      <c r="B37" s="5"/>
      <c r="C37" s="10"/>
      <c r="D37" s="10"/>
      <c r="E37" s="19" t="e">
        <f t="shared" si="2"/>
        <v>#DIV/0!</v>
      </c>
      <c r="F37" s="11"/>
      <c r="G37" s="11" t="e">
        <f t="shared" si="3"/>
        <v>#DIV/0!</v>
      </c>
      <c r="H37" s="10"/>
      <c r="I37" s="11" t="e">
        <f t="shared" si="1"/>
        <v>#DIV/0!</v>
      </c>
    </row>
    <row r="38" spans="1:9" s="20" customFormat="1" ht="12.75">
      <c r="A38" s="17" t="s">
        <v>31</v>
      </c>
      <c r="B38" s="18">
        <f>SUM(B41)</f>
        <v>780</v>
      </c>
      <c r="C38" s="18">
        <f>SUM(C41)</f>
        <v>929.4</v>
      </c>
      <c r="D38" s="18">
        <f>SUM(D41)</f>
        <v>907.3</v>
      </c>
      <c r="E38" s="19">
        <f t="shared" si="2"/>
        <v>1.1632051282051281</v>
      </c>
      <c r="F38" s="38" t="s">
        <v>89</v>
      </c>
      <c r="G38" s="11">
        <f t="shared" si="3"/>
        <v>0.9762212179901011</v>
      </c>
      <c r="H38" s="18">
        <f>SUM(H41)</f>
        <v>645.3</v>
      </c>
      <c r="I38" s="19">
        <f t="shared" si="1"/>
        <v>1.4060127072679374</v>
      </c>
    </row>
    <row r="39" spans="1:9" ht="20.25" customHeight="1" hidden="1">
      <c r="A39" s="5" t="s">
        <v>32</v>
      </c>
      <c r="B39" s="5"/>
      <c r="C39" s="10"/>
      <c r="D39" s="10"/>
      <c r="E39" s="19" t="e">
        <f t="shared" si="2"/>
        <v>#DIV/0!</v>
      </c>
      <c r="F39" s="43"/>
      <c r="G39" s="11" t="e">
        <f t="shared" si="3"/>
        <v>#DIV/0!</v>
      </c>
      <c r="H39" s="10"/>
      <c r="I39" s="11" t="e">
        <f t="shared" si="1"/>
        <v>#DIV/0!</v>
      </c>
    </row>
    <row r="40" spans="1:9" ht="20.25" customHeight="1" hidden="1">
      <c r="A40" s="5" t="s">
        <v>71</v>
      </c>
      <c r="B40" s="5"/>
      <c r="C40" s="10"/>
      <c r="D40" s="10"/>
      <c r="E40" s="19" t="e">
        <f t="shared" si="2"/>
        <v>#DIV/0!</v>
      </c>
      <c r="F40" s="43"/>
      <c r="G40" s="11" t="e">
        <f t="shared" si="3"/>
        <v>#DIV/0!</v>
      </c>
      <c r="H40" s="10"/>
      <c r="I40" s="11"/>
    </row>
    <row r="41" spans="1:9" ht="42" customHeight="1">
      <c r="A41" s="5" t="s">
        <v>33</v>
      </c>
      <c r="B41" s="10">
        <v>780</v>
      </c>
      <c r="C41" s="10">
        <v>929.4</v>
      </c>
      <c r="D41" s="10">
        <v>907.3</v>
      </c>
      <c r="E41" s="19">
        <f t="shared" si="2"/>
        <v>1.1632051282051281</v>
      </c>
      <c r="F41" s="39"/>
      <c r="G41" s="11">
        <f t="shared" si="3"/>
        <v>0.9762212179901011</v>
      </c>
      <c r="H41" s="10">
        <v>645.3</v>
      </c>
      <c r="I41" s="11">
        <f t="shared" si="1"/>
        <v>1.4060127072679374</v>
      </c>
    </row>
    <row r="42" spans="1:9" s="20" customFormat="1" ht="12.75">
      <c r="A42" s="17" t="s">
        <v>34</v>
      </c>
      <c r="B42" s="18">
        <f>SUM(B43:B49)</f>
        <v>381545.79999999993</v>
      </c>
      <c r="C42" s="18">
        <f>SUM(C43:C49)</f>
        <v>388415.8</v>
      </c>
      <c r="D42" s="18">
        <f>SUM(D43:D49)</f>
        <v>388406.4</v>
      </c>
      <c r="E42" s="19">
        <f t="shared" si="2"/>
        <v>1.0179810654448302</v>
      </c>
      <c r="F42" s="19"/>
      <c r="G42" s="11">
        <f t="shared" si="3"/>
        <v>0.9999757991307254</v>
      </c>
      <c r="H42" s="18">
        <f>SUM(H43:H49)</f>
        <v>387062.9</v>
      </c>
      <c r="I42" s="19">
        <f t="shared" si="1"/>
        <v>1.003471012075815</v>
      </c>
    </row>
    <row r="43" spans="1:9" ht="12.75">
      <c r="A43" s="5" t="s">
        <v>35</v>
      </c>
      <c r="B43" s="10">
        <v>116529.9</v>
      </c>
      <c r="C43" s="10">
        <v>115398.2</v>
      </c>
      <c r="D43" s="10">
        <v>115398.3</v>
      </c>
      <c r="E43" s="19">
        <f t="shared" si="2"/>
        <v>0.9902891875818997</v>
      </c>
      <c r="F43" s="11"/>
      <c r="G43" s="11">
        <f t="shared" si="3"/>
        <v>1.0000008665646432</v>
      </c>
      <c r="H43" s="10">
        <v>118060.7</v>
      </c>
      <c r="I43" s="11">
        <f t="shared" si="1"/>
        <v>0.9774488885801965</v>
      </c>
    </row>
    <row r="44" spans="1:9" ht="12.75">
      <c r="A44" s="5" t="s">
        <v>36</v>
      </c>
      <c r="B44" s="10">
        <v>218416.1</v>
      </c>
      <c r="C44" s="10">
        <v>220607.9</v>
      </c>
      <c r="D44" s="10">
        <v>220607.9</v>
      </c>
      <c r="E44" s="19">
        <f t="shared" si="2"/>
        <v>1.0100349745279766</v>
      </c>
      <c r="F44" s="11"/>
      <c r="G44" s="11">
        <f t="shared" si="3"/>
        <v>1</v>
      </c>
      <c r="H44" s="10">
        <v>245991.5</v>
      </c>
      <c r="I44" s="11">
        <f t="shared" si="1"/>
        <v>0.8968110686751372</v>
      </c>
    </row>
    <row r="45" spans="1:9" ht="12.75" hidden="1">
      <c r="A45" s="5" t="s">
        <v>37</v>
      </c>
      <c r="B45" s="10"/>
      <c r="C45" s="10"/>
      <c r="D45" s="10"/>
      <c r="E45" s="19" t="e">
        <f t="shared" si="2"/>
        <v>#DIV/0!</v>
      </c>
      <c r="F45" s="11"/>
      <c r="G45" s="11" t="e">
        <f t="shared" si="3"/>
        <v>#DIV/0!</v>
      </c>
      <c r="H45" s="10"/>
      <c r="I45" s="11" t="e">
        <f t="shared" si="1"/>
        <v>#DIV/0!</v>
      </c>
    </row>
    <row r="46" spans="1:9" ht="30" hidden="1">
      <c r="A46" s="5" t="s">
        <v>38</v>
      </c>
      <c r="B46" s="10"/>
      <c r="C46" s="10"/>
      <c r="D46" s="10"/>
      <c r="E46" s="19" t="e">
        <f t="shared" si="2"/>
        <v>#DIV/0!</v>
      </c>
      <c r="F46" s="11"/>
      <c r="G46" s="11" t="e">
        <f t="shared" si="3"/>
        <v>#DIV/0!</v>
      </c>
      <c r="H46" s="10"/>
      <c r="I46" s="11" t="e">
        <f t="shared" si="1"/>
        <v>#DIV/0!</v>
      </c>
    </row>
    <row r="47" spans="1:9" ht="51">
      <c r="A47" s="5" t="s">
        <v>78</v>
      </c>
      <c r="B47" s="10">
        <v>22396.1</v>
      </c>
      <c r="C47" s="10">
        <v>27920.7</v>
      </c>
      <c r="D47" s="10">
        <v>27920.7</v>
      </c>
      <c r="E47" s="19">
        <f t="shared" si="2"/>
        <v>1.2466768767776533</v>
      </c>
      <c r="F47" s="28" t="s">
        <v>105</v>
      </c>
      <c r="G47" s="11"/>
      <c r="H47" s="10">
        <v>0</v>
      </c>
      <c r="I47" s="11"/>
    </row>
    <row r="48" spans="1:9" ht="21" customHeight="1">
      <c r="A48" s="5" t="s">
        <v>39</v>
      </c>
      <c r="B48" s="10">
        <v>2036.6</v>
      </c>
      <c r="C48" s="10">
        <v>2040.5</v>
      </c>
      <c r="D48" s="10">
        <v>2040.5</v>
      </c>
      <c r="E48" s="19">
        <f t="shared" si="2"/>
        <v>1.0019149562997152</v>
      </c>
      <c r="F48" s="27"/>
      <c r="G48" s="11">
        <f t="shared" si="3"/>
        <v>1</v>
      </c>
      <c r="H48" s="10">
        <v>2212</v>
      </c>
      <c r="I48" s="11">
        <f t="shared" si="1"/>
        <v>0.9224683544303798</v>
      </c>
    </row>
    <row r="49" spans="1:9" ht="12.75">
      <c r="A49" s="5" t="s">
        <v>40</v>
      </c>
      <c r="B49" s="10">
        <v>22167.1</v>
      </c>
      <c r="C49" s="10">
        <v>22448.5</v>
      </c>
      <c r="D49" s="10">
        <v>22439</v>
      </c>
      <c r="E49" s="19">
        <f t="shared" si="2"/>
        <v>1.0122659256285216</v>
      </c>
      <c r="F49" s="11"/>
      <c r="G49" s="11">
        <f t="shared" si="3"/>
        <v>0.9995768091409225</v>
      </c>
      <c r="H49" s="10">
        <v>20798.7</v>
      </c>
      <c r="I49" s="11">
        <f t="shared" si="1"/>
        <v>1.078865506017203</v>
      </c>
    </row>
    <row r="50" spans="1:9" s="20" customFormat="1" ht="24" customHeight="1">
      <c r="A50" s="17" t="s">
        <v>41</v>
      </c>
      <c r="B50" s="18">
        <f>SUM(B51:B52)</f>
        <v>26013.4</v>
      </c>
      <c r="C50" s="18">
        <f>SUM(C51:C52)</f>
        <v>41235.299999999996</v>
      </c>
      <c r="D50" s="18">
        <f>SUM(D51:D52)</f>
        <v>41235.299999999996</v>
      </c>
      <c r="E50" s="19">
        <f t="shared" si="2"/>
        <v>1.5851561118500463</v>
      </c>
      <c r="F50" s="38" t="s">
        <v>96</v>
      </c>
      <c r="G50" s="11">
        <f t="shared" si="3"/>
        <v>1</v>
      </c>
      <c r="H50" s="18">
        <f>SUM(H51:H52)</f>
        <v>29423</v>
      </c>
      <c r="I50" s="19">
        <f t="shared" si="1"/>
        <v>1.4014648404309553</v>
      </c>
    </row>
    <row r="51" spans="1:9" ht="18" customHeight="1">
      <c r="A51" s="5" t="s">
        <v>42</v>
      </c>
      <c r="B51" s="10">
        <v>21078.9</v>
      </c>
      <c r="C51" s="10">
        <v>35639.1</v>
      </c>
      <c r="D51" s="10">
        <v>35639.1</v>
      </c>
      <c r="E51" s="19">
        <f t="shared" si="2"/>
        <v>1.6907476196575721</v>
      </c>
      <c r="F51" s="43"/>
      <c r="G51" s="11">
        <f t="shared" si="3"/>
        <v>1</v>
      </c>
      <c r="H51" s="10">
        <v>24188.5</v>
      </c>
      <c r="I51" s="11">
        <f t="shared" si="1"/>
        <v>1.4733902474316307</v>
      </c>
    </row>
    <row r="52" spans="1:9" ht="24" customHeight="1">
      <c r="A52" s="5" t="s">
        <v>43</v>
      </c>
      <c r="B52" s="10">
        <v>4934.5</v>
      </c>
      <c r="C52" s="10">
        <v>5596.2</v>
      </c>
      <c r="D52" s="10">
        <v>5596.2</v>
      </c>
      <c r="E52" s="19">
        <f t="shared" si="2"/>
        <v>1.1340966663289087</v>
      </c>
      <c r="F52" s="39"/>
      <c r="G52" s="11">
        <f t="shared" si="3"/>
        <v>1</v>
      </c>
      <c r="H52" s="10">
        <v>5234.5</v>
      </c>
      <c r="I52" s="11">
        <f t="shared" si="1"/>
        <v>1.0690992453911548</v>
      </c>
    </row>
    <row r="53" spans="1:9" s="20" customFormat="1" ht="12.75">
      <c r="A53" s="17" t="s">
        <v>44</v>
      </c>
      <c r="B53" s="18">
        <f>SUM(B60:B61)</f>
        <v>345.7</v>
      </c>
      <c r="C53" s="18">
        <f>SUM(C60:C61)</f>
        <v>341.7</v>
      </c>
      <c r="D53" s="18">
        <f>SUM(D60:D61)</f>
        <v>325.7</v>
      </c>
      <c r="E53" s="19">
        <f t="shared" si="2"/>
        <v>0.9421463696846977</v>
      </c>
      <c r="F53" s="19"/>
      <c r="G53" s="11">
        <f t="shared" si="3"/>
        <v>0.9531752999707346</v>
      </c>
      <c r="H53" s="18">
        <f>SUM(H60:H61)</f>
        <v>337.7</v>
      </c>
      <c r="I53" s="19">
        <f t="shared" si="1"/>
        <v>0.9644655019247853</v>
      </c>
    </row>
    <row r="54" spans="1:9" ht="12.75" hidden="1">
      <c r="A54" s="5" t="s">
        <v>45</v>
      </c>
      <c r="B54" s="5"/>
      <c r="C54" s="10"/>
      <c r="D54" s="10"/>
      <c r="E54" s="19" t="e">
        <f t="shared" si="2"/>
        <v>#DIV/0!</v>
      </c>
      <c r="F54" s="11"/>
      <c r="G54" s="11" t="e">
        <f t="shared" si="3"/>
        <v>#DIV/0!</v>
      </c>
      <c r="H54" s="10"/>
      <c r="I54" s="11" t="e">
        <f t="shared" si="1"/>
        <v>#DIV/0!</v>
      </c>
    </row>
    <row r="55" spans="1:9" ht="12.75" hidden="1">
      <c r="A55" s="5" t="s">
        <v>46</v>
      </c>
      <c r="B55" s="5"/>
      <c r="C55" s="10"/>
      <c r="D55" s="10"/>
      <c r="E55" s="19" t="e">
        <f t="shared" si="2"/>
        <v>#DIV/0!</v>
      </c>
      <c r="F55" s="11"/>
      <c r="G55" s="11" t="e">
        <f t="shared" si="3"/>
        <v>#DIV/0!</v>
      </c>
      <c r="H55" s="10"/>
      <c r="I55" s="11" t="e">
        <f t="shared" si="1"/>
        <v>#DIV/0!</v>
      </c>
    </row>
    <row r="56" spans="1:9" ht="20.25" hidden="1">
      <c r="A56" s="5" t="s">
        <v>47</v>
      </c>
      <c r="B56" s="5"/>
      <c r="C56" s="10"/>
      <c r="D56" s="10"/>
      <c r="E56" s="19" t="e">
        <f t="shared" si="2"/>
        <v>#DIV/0!</v>
      </c>
      <c r="F56" s="11"/>
      <c r="G56" s="11" t="e">
        <f t="shared" si="3"/>
        <v>#DIV/0!</v>
      </c>
      <c r="H56" s="10"/>
      <c r="I56" s="11" t="e">
        <f t="shared" si="1"/>
        <v>#DIV/0!</v>
      </c>
    </row>
    <row r="57" spans="1:9" ht="12.75" hidden="1">
      <c r="A57" s="5" t="s">
        <v>48</v>
      </c>
      <c r="B57" s="5"/>
      <c r="C57" s="10"/>
      <c r="D57" s="10"/>
      <c r="E57" s="19" t="e">
        <f t="shared" si="2"/>
        <v>#DIV/0!</v>
      </c>
      <c r="F57" s="11"/>
      <c r="G57" s="11" t="e">
        <f t="shared" si="3"/>
        <v>#DIV/0!</v>
      </c>
      <c r="H57" s="10"/>
      <c r="I57" s="11" t="e">
        <f t="shared" si="1"/>
        <v>#DIV/0!</v>
      </c>
    </row>
    <row r="58" spans="1:9" ht="12.75" hidden="1">
      <c r="A58" s="5" t="s">
        <v>49</v>
      </c>
      <c r="B58" s="5"/>
      <c r="C58" s="10"/>
      <c r="D58" s="10"/>
      <c r="E58" s="19" t="e">
        <f t="shared" si="2"/>
        <v>#DIV/0!</v>
      </c>
      <c r="F58" s="11"/>
      <c r="G58" s="11" t="e">
        <f t="shared" si="3"/>
        <v>#DIV/0!</v>
      </c>
      <c r="H58" s="10"/>
      <c r="I58" s="11" t="e">
        <f t="shared" si="1"/>
        <v>#DIV/0!</v>
      </c>
    </row>
    <row r="59" spans="1:9" ht="30" hidden="1">
      <c r="A59" s="5" t="s">
        <v>50</v>
      </c>
      <c r="B59" s="5"/>
      <c r="C59" s="10"/>
      <c r="D59" s="10"/>
      <c r="E59" s="19" t="e">
        <f t="shared" si="2"/>
        <v>#DIV/0!</v>
      </c>
      <c r="F59" s="11"/>
      <c r="G59" s="11" t="e">
        <f t="shared" si="3"/>
        <v>#DIV/0!</v>
      </c>
      <c r="H59" s="10"/>
      <c r="I59" s="11" t="e">
        <f t="shared" si="1"/>
        <v>#DIV/0!</v>
      </c>
    </row>
    <row r="60" spans="1:9" ht="20.25">
      <c r="A60" s="5" t="s">
        <v>51</v>
      </c>
      <c r="B60" s="10">
        <v>285.7</v>
      </c>
      <c r="C60" s="10">
        <v>285.7</v>
      </c>
      <c r="D60" s="10">
        <v>285.7</v>
      </c>
      <c r="E60" s="19">
        <f t="shared" si="2"/>
        <v>1</v>
      </c>
      <c r="F60" s="11"/>
      <c r="G60" s="11">
        <f t="shared" si="3"/>
        <v>1</v>
      </c>
      <c r="H60" s="10">
        <v>285.7</v>
      </c>
      <c r="I60" s="11">
        <f t="shared" si="1"/>
        <v>1</v>
      </c>
    </row>
    <row r="61" spans="1:9" ht="26.25" customHeight="1">
      <c r="A61" s="5" t="s">
        <v>52</v>
      </c>
      <c r="B61" s="10">
        <v>60</v>
      </c>
      <c r="C61" s="10">
        <v>56</v>
      </c>
      <c r="D61" s="10">
        <v>40</v>
      </c>
      <c r="E61" s="19">
        <f t="shared" si="2"/>
        <v>0.6666666666666666</v>
      </c>
      <c r="F61" s="28" t="s">
        <v>97</v>
      </c>
      <c r="G61" s="11">
        <f t="shared" si="3"/>
        <v>0.7142857142857143</v>
      </c>
      <c r="H61" s="10">
        <v>52</v>
      </c>
      <c r="I61" s="11">
        <f t="shared" si="1"/>
        <v>0.7692307692307693</v>
      </c>
    </row>
    <row r="62" spans="1:9" s="20" customFormat="1" ht="12.75">
      <c r="A62" s="17" t="s">
        <v>53</v>
      </c>
      <c r="B62" s="18">
        <f>SUM(B63:B67)</f>
        <v>16260</v>
      </c>
      <c r="C62" s="18">
        <f>SUM(C63:C67)</f>
        <v>19969</v>
      </c>
      <c r="D62" s="18">
        <f>SUM(D63:D67)</f>
        <v>19283.3</v>
      </c>
      <c r="E62" s="19">
        <f t="shared" si="2"/>
        <v>1.1859348093480935</v>
      </c>
      <c r="F62" s="19"/>
      <c r="G62" s="11">
        <f t="shared" si="3"/>
        <v>0.9656617757524162</v>
      </c>
      <c r="H62" s="18">
        <f>SUM(H63:H67)</f>
        <v>54450.799999999996</v>
      </c>
      <c r="I62" s="19">
        <f t="shared" si="1"/>
        <v>0.3541417205991464</v>
      </c>
    </row>
    <row r="63" spans="1:9" ht="12.75">
      <c r="A63" s="5" t="s">
        <v>54</v>
      </c>
      <c r="B63" s="10">
        <v>6374.3</v>
      </c>
      <c r="C63" s="10">
        <v>6342.4</v>
      </c>
      <c r="D63" s="10">
        <v>6342.4</v>
      </c>
      <c r="E63" s="19">
        <f t="shared" si="2"/>
        <v>0.9949955289208225</v>
      </c>
      <c r="F63" s="27"/>
      <c r="G63" s="11">
        <f t="shared" si="3"/>
        <v>1</v>
      </c>
      <c r="H63" s="10">
        <v>6376.9</v>
      </c>
      <c r="I63" s="11">
        <f t="shared" si="1"/>
        <v>0.9945898477316565</v>
      </c>
    </row>
    <row r="64" spans="1:9" ht="12.75">
      <c r="A64" s="5" t="s">
        <v>55</v>
      </c>
      <c r="B64" s="10">
        <v>0</v>
      </c>
      <c r="C64" s="10">
        <v>0</v>
      </c>
      <c r="D64" s="10"/>
      <c r="E64" s="19"/>
      <c r="F64" s="11"/>
      <c r="G64" s="11" t="e">
        <f t="shared" si="3"/>
        <v>#DIV/0!</v>
      </c>
      <c r="H64" s="10"/>
      <c r="I64" s="11" t="e">
        <f t="shared" si="1"/>
        <v>#DIV/0!</v>
      </c>
    </row>
    <row r="65" spans="1:9" ht="25.5" customHeight="1">
      <c r="A65" s="5" t="s">
        <v>56</v>
      </c>
      <c r="B65" s="10">
        <v>4508.5</v>
      </c>
      <c r="C65" s="10">
        <v>6870.2</v>
      </c>
      <c r="D65" s="10">
        <v>6384.5</v>
      </c>
      <c r="E65" s="19">
        <f t="shared" si="2"/>
        <v>1.4161029167128756</v>
      </c>
      <c r="F65" s="34" t="s">
        <v>98</v>
      </c>
      <c r="G65" s="11">
        <f aca="true" t="shared" si="4" ref="G65:G73">D65/C65</f>
        <v>0.9293033681697768</v>
      </c>
      <c r="H65" s="10">
        <v>29699.8</v>
      </c>
      <c r="I65" s="11">
        <f t="shared" si="1"/>
        <v>0.21496777756079166</v>
      </c>
    </row>
    <row r="66" spans="1:9" ht="20.25">
      <c r="A66" s="5" t="s">
        <v>57</v>
      </c>
      <c r="B66" s="10">
        <v>5177.2</v>
      </c>
      <c r="C66" s="10">
        <v>6556.4</v>
      </c>
      <c r="D66" s="10">
        <v>6556.4</v>
      </c>
      <c r="E66" s="29">
        <f t="shared" si="2"/>
        <v>1.2663988256200263</v>
      </c>
      <c r="F66" s="36" t="s">
        <v>90</v>
      </c>
      <c r="G66" s="30">
        <f t="shared" si="4"/>
        <v>1</v>
      </c>
      <c r="H66" s="10">
        <v>15537.2</v>
      </c>
      <c r="I66" s="11">
        <f t="shared" si="1"/>
        <v>0.4219807944803439</v>
      </c>
    </row>
    <row r="67" spans="1:9" ht="20.25" customHeight="1">
      <c r="A67" s="5" t="s">
        <v>58</v>
      </c>
      <c r="B67" s="10">
        <v>200</v>
      </c>
      <c r="C67" s="10">
        <v>200</v>
      </c>
      <c r="D67" s="10">
        <v>0</v>
      </c>
      <c r="E67" s="19">
        <f t="shared" si="2"/>
        <v>0</v>
      </c>
      <c r="F67" s="35" t="s">
        <v>103</v>
      </c>
      <c r="G67" s="11">
        <f t="shared" si="4"/>
        <v>0</v>
      </c>
      <c r="H67" s="10">
        <v>2836.9</v>
      </c>
      <c r="I67" s="11">
        <f t="shared" si="1"/>
        <v>0</v>
      </c>
    </row>
    <row r="68" spans="1:9" s="20" customFormat="1" ht="12.75">
      <c r="A68" s="17" t="s">
        <v>59</v>
      </c>
      <c r="B68" s="18">
        <f>SUM(B69:B70)</f>
        <v>21106.7</v>
      </c>
      <c r="C68" s="18">
        <f>SUM(C69:C70)</f>
        <v>28804.1</v>
      </c>
      <c r="D68" s="18">
        <f>SUM(D69:D70)</f>
        <v>23605.3</v>
      </c>
      <c r="E68" s="19">
        <f t="shared" si="2"/>
        <v>1.118379471921238</v>
      </c>
      <c r="F68" s="19"/>
      <c r="G68" s="11">
        <f t="shared" si="4"/>
        <v>0.8195118056110068</v>
      </c>
      <c r="H68" s="18">
        <f>SUM(H69:H70)</f>
        <v>30369.7</v>
      </c>
      <c r="I68" s="19">
        <f t="shared" si="1"/>
        <v>0.7772648396263381</v>
      </c>
    </row>
    <row r="69" spans="1:9" ht="20.25">
      <c r="A69" s="5" t="s">
        <v>60</v>
      </c>
      <c r="B69" s="10">
        <v>20965.7</v>
      </c>
      <c r="C69" s="10">
        <v>23046.3</v>
      </c>
      <c r="D69" s="10">
        <v>23046.3</v>
      </c>
      <c r="E69" s="19">
        <f t="shared" si="2"/>
        <v>1.099238279666312</v>
      </c>
      <c r="F69" s="28" t="s">
        <v>99</v>
      </c>
      <c r="G69" s="11">
        <f t="shared" si="4"/>
        <v>1</v>
      </c>
      <c r="H69" s="10">
        <v>24985</v>
      </c>
      <c r="I69" s="11">
        <f>D69/H69</f>
        <v>0.9224054432659595</v>
      </c>
    </row>
    <row r="70" spans="1:9" ht="40.5">
      <c r="A70" s="5" t="s">
        <v>61</v>
      </c>
      <c r="B70" s="10">
        <v>141</v>
      </c>
      <c r="C70" s="10">
        <v>5757.8</v>
      </c>
      <c r="D70" s="10">
        <v>559</v>
      </c>
      <c r="E70" s="19">
        <f t="shared" si="2"/>
        <v>3.9645390070921986</v>
      </c>
      <c r="F70" s="28" t="s">
        <v>100</v>
      </c>
      <c r="G70" s="11">
        <f t="shared" si="4"/>
        <v>0.09708569245197818</v>
      </c>
      <c r="H70" s="10">
        <v>5384.7</v>
      </c>
      <c r="I70" s="11">
        <f t="shared" si="1"/>
        <v>0.10381265437257414</v>
      </c>
    </row>
    <row r="71" spans="1:9" ht="12.75" hidden="1">
      <c r="A71" s="5" t="s">
        <v>62</v>
      </c>
      <c r="B71" s="5"/>
      <c r="C71" s="10"/>
      <c r="D71" s="10"/>
      <c r="E71" s="19" t="e">
        <f t="shared" si="2"/>
        <v>#DIV/0!</v>
      </c>
      <c r="F71" s="11"/>
      <c r="G71" s="11" t="e">
        <f t="shared" si="4"/>
        <v>#DIV/0!</v>
      </c>
      <c r="H71" s="10"/>
      <c r="I71" s="11" t="e">
        <f t="shared" si="1"/>
        <v>#DIV/0!</v>
      </c>
    </row>
    <row r="72" spans="1:9" ht="20.25" hidden="1">
      <c r="A72" s="5" t="s">
        <v>63</v>
      </c>
      <c r="B72" s="5"/>
      <c r="C72" s="10"/>
      <c r="D72" s="10"/>
      <c r="E72" s="19" t="e">
        <f t="shared" si="2"/>
        <v>#DIV/0!</v>
      </c>
      <c r="F72" s="11"/>
      <c r="G72" s="11" t="e">
        <f t="shared" si="4"/>
        <v>#DIV/0!</v>
      </c>
      <c r="H72" s="10"/>
      <c r="I72" s="11" t="e">
        <f aca="true" t="shared" si="5" ref="I72:I80">D72/H72</f>
        <v>#DIV/0!</v>
      </c>
    </row>
    <row r="73" spans="1:9" s="20" customFormat="1" ht="12.75">
      <c r="A73" s="17" t="s">
        <v>64</v>
      </c>
      <c r="B73" s="18">
        <f>SUM(B74)</f>
        <v>1000</v>
      </c>
      <c r="C73" s="18">
        <f>SUM(C74)</f>
        <v>1000</v>
      </c>
      <c r="D73" s="18">
        <f>SUM(D74)</f>
        <v>1000</v>
      </c>
      <c r="E73" s="19">
        <f aca="true" t="shared" si="6" ref="E73:E79">D73/B73</f>
        <v>1</v>
      </c>
      <c r="F73" s="19"/>
      <c r="G73" s="11">
        <f t="shared" si="4"/>
        <v>1</v>
      </c>
      <c r="H73" s="18">
        <f>SUM(H74)</f>
        <v>1000</v>
      </c>
      <c r="I73" s="19">
        <f t="shared" si="5"/>
        <v>1</v>
      </c>
    </row>
    <row r="74" spans="1:9" ht="12.75">
      <c r="A74" s="5" t="s">
        <v>75</v>
      </c>
      <c r="B74" s="10">
        <v>1000</v>
      </c>
      <c r="C74" s="10">
        <v>1000</v>
      </c>
      <c r="D74" s="10">
        <v>1000</v>
      </c>
      <c r="E74" s="19">
        <f t="shared" si="6"/>
        <v>1</v>
      </c>
      <c r="F74" s="11"/>
      <c r="G74" s="11">
        <f aca="true" t="shared" si="7" ref="G74:G79">D74/C74</f>
        <v>1</v>
      </c>
      <c r="H74" s="10">
        <v>1000</v>
      </c>
      <c r="I74" s="11">
        <f t="shared" si="5"/>
        <v>1</v>
      </c>
    </row>
    <row r="75" spans="1:9" s="20" customFormat="1" ht="20.25">
      <c r="A75" s="17" t="s">
        <v>65</v>
      </c>
      <c r="B75" s="18">
        <f>SUM(B76)</f>
        <v>1660</v>
      </c>
      <c r="C75" s="18">
        <f>SUM(C76)</f>
        <v>104.7</v>
      </c>
      <c r="D75" s="18">
        <f>SUM(D76)</f>
        <v>101.2</v>
      </c>
      <c r="E75" s="19">
        <f t="shared" si="6"/>
        <v>0.060963855421686745</v>
      </c>
      <c r="F75" s="38" t="s">
        <v>101</v>
      </c>
      <c r="G75" s="11">
        <f t="shared" si="7"/>
        <v>0.9665711556829035</v>
      </c>
      <c r="H75" s="18">
        <f>SUM(H76)</f>
        <v>77.3</v>
      </c>
      <c r="I75" s="19">
        <f t="shared" si="5"/>
        <v>1.3091849935316948</v>
      </c>
    </row>
    <row r="76" spans="1:9" ht="21.75" customHeight="1">
      <c r="A76" s="5" t="s">
        <v>66</v>
      </c>
      <c r="B76" s="10">
        <v>1660</v>
      </c>
      <c r="C76" s="10">
        <v>104.7</v>
      </c>
      <c r="D76" s="10">
        <v>101.2</v>
      </c>
      <c r="E76" s="19">
        <f t="shared" si="6"/>
        <v>0.060963855421686745</v>
      </c>
      <c r="F76" s="39"/>
      <c r="G76" s="11">
        <f t="shared" si="7"/>
        <v>0.9665711556829035</v>
      </c>
      <c r="H76" s="10">
        <v>77.3</v>
      </c>
      <c r="I76" s="11">
        <f t="shared" si="5"/>
        <v>1.3091849935316948</v>
      </c>
    </row>
    <row r="77" spans="1:9" s="20" customFormat="1" ht="40.5">
      <c r="A77" s="17" t="s">
        <v>72</v>
      </c>
      <c r="B77" s="18">
        <f>SUM(B78:B79)</f>
        <v>42286.7</v>
      </c>
      <c r="C77" s="18">
        <f>SUM(C78:C79)</f>
        <v>53773.4</v>
      </c>
      <c r="D77" s="18">
        <f>SUM(D78:D79)</f>
        <v>53773.4</v>
      </c>
      <c r="E77" s="19">
        <f t="shared" si="6"/>
        <v>1.2716386003164117</v>
      </c>
      <c r="F77" s="19"/>
      <c r="G77" s="11">
        <f t="shared" si="7"/>
        <v>1</v>
      </c>
      <c r="H77" s="18">
        <f>SUM(H78:H79)</f>
        <v>42037.7</v>
      </c>
      <c r="I77" s="19">
        <f t="shared" si="5"/>
        <v>1.2791708395083463</v>
      </c>
    </row>
    <row r="78" spans="1:9" ht="31.5" customHeight="1">
      <c r="A78" s="5" t="s">
        <v>67</v>
      </c>
      <c r="B78" s="10">
        <v>21175.2</v>
      </c>
      <c r="C78" s="10">
        <v>21175.2</v>
      </c>
      <c r="D78" s="10">
        <v>21175.2</v>
      </c>
      <c r="E78" s="19">
        <f t="shared" si="6"/>
        <v>1</v>
      </c>
      <c r="F78" s="11"/>
      <c r="G78" s="11">
        <f t="shared" si="7"/>
        <v>1</v>
      </c>
      <c r="H78" s="10">
        <v>17634.5</v>
      </c>
      <c r="I78" s="11">
        <f t="shared" si="5"/>
        <v>1.2007825569196746</v>
      </c>
    </row>
    <row r="79" spans="1:9" ht="81" customHeight="1" thickBot="1">
      <c r="A79" s="25" t="s">
        <v>68</v>
      </c>
      <c r="B79" s="26">
        <v>21111.5</v>
      </c>
      <c r="C79" s="10">
        <v>32598.2</v>
      </c>
      <c r="D79" s="10">
        <v>32598.2</v>
      </c>
      <c r="E79" s="19">
        <f t="shared" si="6"/>
        <v>1.5440968192691187</v>
      </c>
      <c r="F79" s="38" t="s">
        <v>102</v>
      </c>
      <c r="G79" s="11">
        <f t="shared" si="7"/>
        <v>1</v>
      </c>
      <c r="H79" s="10">
        <v>24403.2</v>
      </c>
      <c r="I79" s="11">
        <f t="shared" si="5"/>
        <v>1.3358166142145291</v>
      </c>
    </row>
    <row r="80" spans="1:9" ht="21" hidden="1" thickBot="1">
      <c r="A80" s="24" t="s">
        <v>69</v>
      </c>
      <c r="B80" s="24"/>
      <c r="C80" s="10"/>
      <c r="D80" s="10"/>
      <c r="E80" s="11" t="e">
        <f>D80/C80</f>
        <v>#DIV/0!</v>
      </c>
      <c r="F80" s="43"/>
      <c r="G80" s="11"/>
      <c r="H80" s="10"/>
      <c r="I80" s="11" t="e">
        <f t="shared" si="5"/>
        <v>#DIV/0!</v>
      </c>
    </row>
    <row r="81" spans="1:9" ht="21" hidden="1" thickBot="1">
      <c r="A81" s="5" t="s">
        <v>70</v>
      </c>
      <c r="B81" s="5"/>
      <c r="C81" s="10"/>
      <c r="D81" s="10"/>
      <c r="E81" s="12"/>
      <c r="F81" s="39"/>
      <c r="G81" s="12"/>
      <c r="H81" s="10"/>
      <c r="I81" s="12"/>
    </row>
    <row r="82" spans="1:9" ht="12.75">
      <c r="A82" s="6"/>
      <c r="B82" s="6"/>
      <c r="C82" s="13"/>
      <c r="D82" s="13"/>
      <c r="E82" s="14"/>
      <c r="F82" s="14"/>
      <c r="G82" s="14"/>
      <c r="H82" s="13"/>
      <c r="I82" s="14"/>
    </row>
  </sheetData>
  <sheetProtection/>
  <mergeCells count="6">
    <mergeCell ref="A1:I1"/>
    <mergeCell ref="F75:F76"/>
    <mergeCell ref="F33:F35"/>
    <mergeCell ref="F50:F52"/>
    <mergeCell ref="F79:F81"/>
    <mergeCell ref="F38:F4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Кознова Анна Александровна</cp:lastModifiedBy>
  <cp:lastPrinted>2018-04-09T13:39:08Z</cp:lastPrinted>
  <dcterms:created xsi:type="dcterms:W3CDTF">2016-09-09T11:17:58Z</dcterms:created>
  <dcterms:modified xsi:type="dcterms:W3CDTF">2018-04-09T14:20:55Z</dcterms:modified>
  <cp:category/>
  <cp:version/>
  <cp:contentType/>
  <cp:contentStatus/>
</cp:coreProperties>
</file>