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52" windowHeight="11316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<sst xmlns="http://schemas.openxmlformats.org/spreadsheetml/2006/main" count="102" uniqueCount="100">
  <si>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</si>
  <si>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</si>
  <si>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</si>
  <si>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</si>
  <si>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</si>
  <si>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</si>
  <si>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</si>
  <si>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</si>
  <si>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</si>
  <si>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</si>
  <si>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</si>
  <si>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</si>
  <si>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</si>
  <si>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</si>
  <si>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</si>
  <si>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</si>
  <si>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</si>
  <si>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</si>
  <si>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</si>
  <si>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</si>
  <si>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</si>
  <si>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</si>
  <si>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</si>
  <si>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</si>
  <si>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</si>
  <si>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</si>
  <si>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</si>
  <si>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</si>
  <si>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</si>
  <si>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</si>
  <si>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</si>
  <si>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</si>
  <si>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</si>
  <si>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</si>
  <si>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</si>
  <si>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</si>
  <si>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</si>
  <si>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</si>
  <si>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</si>
  <si>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</si>
  <si>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</si>
  <si>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</si>
  <si>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</si>
  <si>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</si>
  <si>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</si>
  <si>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</si>
  <si>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</si>
  <si>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</si>
  <si>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</si>
  <si>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</si>
  <si>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</si>
  <si>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</si>
  <si>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</si>
  <si>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</si>
  <si>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</si>
  <si>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</si>
  <si>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</si>
  <si>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</si>
  <si>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</si>
  <si>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</si>
  <si>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</si>
  <si>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</si>
  <si>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</si>
  <si>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</si>
  <si>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</si>
  <si>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</si>
  <si>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</si>
  <si>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</si>
  <si>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</si>
  <si>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</si>
  <si>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</si>
  <si>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</si>
  <si>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</si>
  <si>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</si>
  <si>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</si>
  <si>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</si>
  <si>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</si>
  <si>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</si>
  <si>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Исполнено на 01.01.2017</t>
  </si>
  <si>
    <t>Исполнено за 2015 год</t>
  </si>
  <si>
    <t>Отношение исполнения на 01.01.2017 к 01.01.2016</t>
  </si>
  <si>
    <t>Первоначально утвержденные бюджетные назначения на 2016 год</t>
  </si>
  <si>
    <t>Уточненные бюджетные назначения на 2016 год</t>
  </si>
  <si>
    <t>% исполнения на 01.01.2017 к первоначально утвержденному бюджету на 2016г</t>
  </si>
  <si>
    <t>% исполнения на 01.01.2017 к уточненному бюджету на 2016г</t>
  </si>
  <si>
    <t>Аналитические данные о расходах  бюджета района по разделам и подразделам классификации расходов за 2016 год в сравнении с первоначально утвержденными решением о бюджете значениями и с уточненными значениями с учетом внесенных изменений, а так же фактическими расходами за 2015 год</t>
  </si>
  <si>
    <t>Причины отклонения исполнения за 2016 год от первоначально утвержденного бюджета</t>
  </si>
  <si>
    <t>средства перераспределены для обеспечения функционирования БУ "Центр ФКС"</t>
  </si>
  <si>
    <t>увеличение ассигнований на  выплату стипендии  студентам медицинских учебных заведений</t>
  </si>
  <si>
    <t>увеличение ассигнований на переселение граждан из аварийного жилищ. фонда (федеральные, областные, сред. местного бюджета)</t>
  </si>
  <si>
    <t>увеличение ассигнований на обеспечение деятельности Земского Собрания</t>
  </si>
  <si>
    <t>увеличение субсидии автотранспортному предприятию</t>
  </si>
  <si>
    <t>увеличение Дорожного фонда района за счет акцизов на нефтепродукты</t>
  </si>
  <si>
    <t>прекращение выполнения органами местного самоуправления гос.полномочий в области соц. политики</t>
  </si>
  <si>
    <t>расходы на доплаты к пенсиям первоначально утверждены не в полном объеме</t>
  </si>
  <si>
    <t>средства уточнены и направлены на обслуживание фактически привлеченных кредитов</t>
  </si>
  <si>
    <t>на выполнение Указа президента по обеспечению выплаты зар.платы работникам культуры</t>
  </si>
  <si>
    <t>уточнение расходов на содержание Управления по имуществен. и земельным отношениям (экономия за счет вакансий), на мероприятия по землепользованию</t>
  </si>
  <si>
    <t>увеличение расходов за счет межбюджетных трансфертов, добровольных пожертвований ОАО "Газпром", средств района на техинвентаризацию</t>
  </si>
  <si>
    <t xml:space="preserve">расходы уточнены под фактическую потребность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</si>
</sst>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3" fillId="0" borderId="11" xfId="55" applyNumberFormat="1" applyFont="1" applyBorder="1" applyAlignment="1">
      <alignment horizontal="left" vertical="center" wrapText="1"/>
    </xf>
    <xf numFmtId="165" fontId="3" fillId="0" borderId="16" xfId="55" applyNumberFormat="1" applyFont="1" applyBorder="1" applyAlignment="1">
      <alignment horizontal="left" vertical="center" wrapText="1"/>
    </xf>
    <xf numFmtId="165" fontId="3" fillId="0" borderId="14" xfId="55" applyNumberFormat="1" applyFont="1" applyBorder="1" applyAlignment="1">
      <alignment horizontal="left" vertical="center" wrapText="1"/>
    </xf>
    <xf numFmtId="165" fontId="3" fillId="0" borderId="17" xfId="55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0" sqref="L10"/>
    </sheetView>
  </sheetViews>
  <sheetFormatPr defaultColWidth="9.140625" defaultRowHeight="12.75"/>
  <cols>
    <col min="1" max="1" width="30.28125" style="0" customWidth="1"/>
    <col min="2" max="2" width="11.00390625" style="0" customWidth="1"/>
    <col min="3" max="3" width="9.28125" style="15" customWidth="1"/>
    <col min="4" max="4" width="8.7109375" style="15" customWidth="1"/>
    <col min="5" max="5" width="11.421875" style="16" customWidth="1"/>
    <col min="6" max="6" width="21.140625" style="16" customWidth="1"/>
    <col min="7" max="7" width="9.7109375" style="16" customWidth="1"/>
    <col min="8" max="8" width="9.00390625" style="15" customWidth="1"/>
    <col min="9" max="9" width="9.140625" style="16" customWidth="1"/>
  </cols>
  <sheetData>
    <row r="1" spans="1:9" ht="46.5" customHeight="1">
      <c r="A1" s="27" t="s">
        <v>85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1"/>
      <c r="B2" s="21"/>
      <c r="C2" s="2"/>
      <c r="D2" s="2"/>
      <c r="E2" s="7"/>
      <c r="F2" s="7"/>
      <c r="G2" s="7"/>
      <c r="H2" s="2"/>
      <c r="I2" s="7" t="s">
        <v>73</v>
      </c>
    </row>
    <row r="3" spans="1:9" ht="72" customHeight="1">
      <c r="A3" s="3" t="s">
        <v>0</v>
      </c>
      <c r="B3" s="3" t="s">
        <v>81</v>
      </c>
      <c r="C3" s="3" t="s">
        <v>82</v>
      </c>
      <c r="D3" s="3" t="s">
        <v>78</v>
      </c>
      <c r="E3" s="8" t="s">
        <v>83</v>
      </c>
      <c r="F3" s="8" t="s">
        <v>86</v>
      </c>
      <c r="G3" s="8" t="s">
        <v>84</v>
      </c>
      <c r="H3" s="3" t="s">
        <v>79</v>
      </c>
      <c r="I3" s="8" t="s">
        <v>80</v>
      </c>
    </row>
    <row r="4" spans="1:9" ht="13.5" thickBot="1">
      <c r="A4" s="23" t="s">
        <v>1</v>
      </c>
      <c r="B4" s="23">
        <v>2</v>
      </c>
      <c r="C4" s="4">
        <v>3</v>
      </c>
      <c r="D4" s="4">
        <v>4</v>
      </c>
      <c r="E4" s="9">
        <v>5</v>
      </c>
      <c r="F4" s="9"/>
      <c r="G4" s="9">
        <v>6</v>
      </c>
      <c r="H4" s="4">
        <v>7</v>
      </c>
      <c r="I4" s="9">
        <v>8</v>
      </c>
    </row>
    <row r="5" spans="1:9" s="20" customFormat="1" ht="20.25">
      <c r="A5" s="22" t="s">
        <v>76</v>
      </c>
      <c r="B5" s="18">
        <f>B6+B17+B21+B32+B37+B41+B48+B51+B60+B66+B71+B73+B75</f>
        <v>630793.3999999999</v>
      </c>
      <c r="C5" s="18">
        <f>C6+C17+C21+C32+C37+C41+C48+C51+C60+C66+C71+C73+C75</f>
        <v>833042.0999999999</v>
      </c>
      <c r="D5" s="18">
        <f>D6+D17+D21+D32+D37+D41+D48+D51+D60+D66+D71+D73+D75</f>
        <v>766634.8999999999</v>
      </c>
      <c r="E5" s="19">
        <f>D5/B5</f>
        <v>1.2153502240194651</v>
      </c>
      <c r="F5" s="19"/>
      <c r="G5" s="19">
        <f>D5/C5</f>
        <v>0.920283500677817</v>
      </c>
      <c r="H5" s="18">
        <f>H6+H17+H21+H32+H37+H41+H48+H51+H60+H66+H71+H73+H75</f>
        <v>864135.7</v>
      </c>
      <c r="I5" s="19">
        <f>D5/H5</f>
        <v>0.8871695730196079</v>
      </c>
    </row>
    <row r="6" spans="1:9" s="20" customFormat="1" ht="12.75">
      <c r="A6" s="17" t="s">
        <v>2</v>
      </c>
      <c r="B6" s="18">
        <f>SUM(B7:B14)</f>
        <v>48949.7</v>
      </c>
      <c r="C6" s="18">
        <f>SUM(C7:C14)</f>
        <v>51342.7</v>
      </c>
      <c r="D6" s="18">
        <f>SUM(D7:D14)</f>
        <v>51342.7</v>
      </c>
      <c r="E6" s="19">
        <f>D6/B6</f>
        <v>1.0488869186123715</v>
      </c>
      <c r="F6" s="19"/>
      <c r="G6" s="19">
        <f>D6/C6</f>
        <v>1</v>
      </c>
      <c r="H6" s="18">
        <f>SUM(H7:H14)</f>
        <v>52411.7</v>
      </c>
      <c r="I6" s="19">
        <f aca="true" t="shared" si="0" ref="I6:I69">D6/H6</f>
        <v>0.979603790756644</v>
      </c>
    </row>
    <row r="7" spans="1:9" ht="21.75" customHeight="1">
      <c r="A7" s="5" t="s">
        <v>77</v>
      </c>
      <c r="B7" s="10">
        <v>1766</v>
      </c>
      <c r="C7" s="10">
        <v>1775.1</v>
      </c>
      <c r="D7" s="10">
        <v>1775.1</v>
      </c>
      <c r="E7" s="19">
        <f aca="true" t="shared" si="1" ref="E7:E70">D7/B7</f>
        <v>1.0051528878822196</v>
      </c>
      <c r="F7" s="11"/>
      <c r="G7" s="11">
        <f>D7/C7</f>
        <v>1</v>
      </c>
      <c r="H7" s="10">
        <v>1631.6</v>
      </c>
      <c r="I7" s="11">
        <f t="shared" si="0"/>
        <v>1.0879504780583475</v>
      </c>
    </row>
    <row r="8" spans="1:9" ht="52.5" customHeight="1">
      <c r="A8" s="5" t="s">
        <v>3</v>
      </c>
      <c r="B8" s="10">
        <v>1464.7</v>
      </c>
      <c r="C8" s="10">
        <v>1683.6</v>
      </c>
      <c r="D8" s="10">
        <v>1683.6</v>
      </c>
      <c r="E8" s="19">
        <f t="shared" si="1"/>
        <v>1.1494503993991942</v>
      </c>
      <c r="F8" s="28" t="s">
        <v>90</v>
      </c>
      <c r="G8" s="11">
        <f>D8/C8</f>
        <v>1</v>
      </c>
      <c r="H8" s="10">
        <v>1777.8</v>
      </c>
      <c r="I8" s="11">
        <f t="shared" si="0"/>
        <v>0.9470131623354707</v>
      </c>
    </row>
    <row r="9" spans="1:9" ht="42" customHeight="1">
      <c r="A9" s="5" t="s">
        <v>4</v>
      </c>
      <c r="B9" s="10">
        <v>31412.7</v>
      </c>
      <c r="C9" s="10">
        <v>31214.1</v>
      </c>
      <c r="D9" s="10">
        <v>31214.1</v>
      </c>
      <c r="E9" s="19">
        <f t="shared" si="1"/>
        <v>0.9936777163376596</v>
      </c>
      <c r="F9" s="11"/>
      <c r="G9" s="11">
        <f>D9/C9</f>
        <v>1</v>
      </c>
      <c r="H9" s="10">
        <v>28632</v>
      </c>
      <c r="I9" s="11">
        <f t="shared" si="0"/>
        <v>1.0901823134953896</v>
      </c>
    </row>
    <row r="10" spans="1:9" ht="12.75">
      <c r="A10" s="5" t="s">
        <v>5</v>
      </c>
      <c r="B10" s="10">
        <v>18.7</v>
      </c>
      <c r="C10" s="10">
        <v>18.6</v>
      </c>
      <c r="D10" s="10">
        <v>18.6</v>
      </c>
      <c r="E10" s="19">
        <f t="shared" si="1"/>
        <v>0.9946524064171124</v>
      </c>
      <c r="F10" s="11"/>
      <c r="G10" s="11">
        <f>D10/C10</f>
        <v>1</v>
      </c>
      <c r="H10" s="10"/>
      <c r="I10" s="11" t="e">
        <f t="shared" si="0"/>
        <v>#DIV/0!</v>
      </c>
    </row>
    <row r="11" spans="1:9" ht="32.25" customHeight="1">
      <c r="A11" s="5" t="s">
        <v>6</v>
      </c>
      <c r="B11" s="10">
        <v>8038.1</v>
      </c>
      <c r="C11" s="10">
        <v>7309.8</v>
      </c>
      <c r="D11" s="10">
        <v>7309.8</v>
      </c>
      <c r="E11" s="19">
        <f>D11/B11</f>
        <v>0.9093940110225053</v>
      </c>
      <c r="F11" s="11"/>
      <c r="G11" s="11">
        <f>D11/C11</f>
        <v>1</v>
      </c>
      <c r="H11" s="10">
        <v>7201</v>
      </c>
      <c r="I11" s="11">
        <f t="shared" si="0"/>
        <v>1.0151090126371338</v>
      </c>
    </row>
    <row r="12" spans="1:9" ht="12.75" hidden="1">
      <c r="A12" s="5" t="s">
        <v>7</v>
      </c>
      <c r="B12" s="10"/>
      <c r="C12" s="10"/>
      <c r="D12" s="10"/>
      <c r="E12" s="19" t="e">
        <f t="shared" si="1"/>
        <v>#DIV/0!</v>
      </c>
      <c r="F12" s="11"/>
      <c r="G12" s="11" t="e">
        <f>D12/C12</f>
        <v>#DIV/0!</v>
      </c>
      <c r="H12" s="10"/>
      <c r="I12" s="11" t="e">
        <f t="shared" si="0"/>
        <v>#DIV/0!</v>
      </c>
    </row>
    <row r="13" spans="1:9" ht="20.25">
      <c r="A13" s="5" t="s">
        <v>8</v>
      </c>
      <c r="B13" s="10">
        <v>100</v>
      </c>
      <c r="C13" s="10">
        <v>7.7</v>
      </c>
      <c r="D13" s="10">
        <v>7.7</v>
      </c>
      <c r="E13" s="19">
        <f t="shared" si="1"/>
        <v>0.077</v>
      </c>
      <c r="F13" s="28" t="s">
        <v>99</v>
      </c>
      <c r="G13" s="11">
        <f>D13/C13</f>
        <v>1</v>
      </c>
      <c r="H13" s="10">
        <v>55</v>
      </c>
      <c r="I13" s="11">
        <f t="shared" si="0"/>
        <v>0.14</v>
      </c>
    </row>
    <row r="14" spans="1:9" ht="52.5" customHeight="1">
      <c r="A14" s="5" t="s">
        <v>9</v>
      </c>
      <c r="B14" s="10">
        <v>6149.5</v>
      </c>
      <c r="C14" s="10">
        <v>9333.8</v>
      </c>
      <c r="D14" s="10">
        <v>9333.8</v>
      </c>
      <c r="E14" s="19">
        <f t="shared" si="1"/>
        <v>1.5178144564598746</v>
      </c>
      <c r="F14" s="28" t="s">
        <v>98</v>
      </c>
      <c r="G14" s="11">
        <f>D14/C14</f>
        <v>1</v>
      </c>
      <c r="H14" s="10">
        <v>13114.3</v>
      </c>
      <c r="I14" s="11">
        <f t="shared" si="0"/>
        <v>0.7117268935436889</v>
      </c>
    </row>
    <row r="15" spans="1:9" ht="12.75" hidden="1">
      <c r="A15" s="5" t="s">
        <v>10</v>
      </c>
      <c r="B15" s="5"/>
      <c r="C15" s="10"/>
      <c r="D15" s="10"/>
      <c r="E15" s="19" t="e">
        <f t="shared" si="1"/>
        <v>#DIV/0!</v>
      </c>
      <c r="F15" s="11"/>
      <c r="G15" s="11" t="e">
        <f>D15/C15</f>
        <v>#DIV/0!</v>
      </c>
      <c r="H15" s="10"/>
      <c r="I15" s="11" t="e">
        <f t="shared" si="0"/>
        <v>#DIV/0!</v>
      </c>
    </row>
    <row r="16" spans="1:9" ht="12.75" hidden="1">
      <c r="A16" s="5" t="s">
        <v>11</v>
      </c>
      <c r="B16" s="5"/>
      <c r="C16" s="10"/>
      <c r="D16" s="10"/>
      <c r="E16" s="19" t="e">
        <f t="shared" si="1"/>
        <v>#DIV/0!</v>
      </c>
      <c r="F16" s="11"/>
      <c r="G16" s="11" t="e">
        <f>D16/C16</f>
        <v>#DIV/0!</v>
      </c>
      <c r="H16" s="10"/>
      <c r="I16" s="11" t="e">
        <f t="shared" si="0"/>
        <v>#DIV/0!</v>
      </c>
    </row>
    <row r="17" spans="1:9" s="20" customFormat="1" ht="30.75" customHeight="1">
      <c r="A17" s="17" t="s">
        <v>12</v>
      </c>
      <c r="B17" s="18">
        <f>SUM(B18:B20)</f>
        <v>1054.1</v>
      </c>
      <c r="C17" s="18">
        <f>SUM(C18:C20)</f>
        <v>950</v>
      </c>
      <c r="D17" s="18">
        <f>SUM(D18:D20)</f>
        <v>950</v>
      </c>
      <c r="E17" s="19">
        <f t="shared" si="1"/>
        <v>0.9012427663409545</v>
      </c>
      <c r="F17" s="19"/>
      <c r="G17" s="11">
        <f>D17/C17</f>
        <v>1</v>
      </c>
      <c r="H17" s="18">
        <f>SUM(H18:H20)</f>
        <v>910</v>
      </c>
      <c r="I17" s="19">
        <f t="shared" si="0"/>
        <v>1.043956043956044</v>
      </c>
    </row>
    <row r="18" spans="1:9" ht="41.25" customHeight="1">
      <c r="A18" s="5" t="s">
        <v>13</v>
      </c>
      <c r="B18" s="10">
        <v>1054.1</v>
      </c>
      <c r="C18" s="10">
        <v>950</v>
      </c>
      <c r="D18" s="10">
        <v>950</v>
      </c>
      <c r="E18" s="19">
        <f t="shared" si="1"/>
        <v>0.9012427663409545</v>
      </c>
      <c r="F18" s="28" t="s">
        <v>99</v>
      </c>
      <c r="G18" s="11">
        <f>D18/C18</f>
        <v>1</v>
      </c>
      <c r="H18" s="10">
        <v>115.5</v>
      </c>
      <c r="I18" s="11">
        <f t="shared" si="0"/>
        <v>8.225108225108226</v>
      </c>
    </row>
    <row r="19" spans="1:9" ht="12.75" hidden="1">
      <c r="A19" s="5" t="s">
        <v>14</v>
      </c>
      <c r="B19" s="5"/>
      <c r="C19" s="10"/>
      <c r="D19" s="10"/>
      <c r="E19" s="19" t="e">
        <f t="shared" si="1"/>
        <v>#DIV/0!</v>
      </c>
      <c r="F19" s="11"/>
      <c r="G19" s="11" t="e">
        <f>D19/C19</f>
        <v>#DIV/0!</v>
      </c>
      <c r="H19" s="10"/>
      <c r="I19" s="11" t="e">
        <f t="shared" si="0"/>
        <v>#DIV/0!</v>
      </c>
    </row>
    <row r="20" spans="1:9" ht="21.75" customHeight="1">
      <c r="A20" s="5" t="s">
        <v>15</v>
      </c>
      <c r="B20" s="5"/>
      <c r="C20" s="10"/>
      <c r="D20" s="10"/>
      <c r="E20" s="19"/>
      <c r="F20" s="11"/>
      <c r="G20" s="11"/>
      <c r="H20" s="10">
        <v>794.5</v>
      </c>
      <c r="I20" s="11">
        <f t="shared" si="0"/>
        <v>0</v>
      </c>
    </row>
    <row r="21" spans="1:9" s="20" customFormat="1" ht="12.75">
      <c r="A21" s="17" t="s">
        <v>16</v>
      </c>
      <c r="B21" s="18">
        <f>SUM(B28:B31)</f>
        <v>35817.2</v>
      </c>
      <c r="C21" s="18">
        <f>SUM(C28:C31)</f>
        <v>38127.2</v>
      </c>
      <c r="D21" s="18">
        <f>SUM(D28:D31)</f>
        <v>38084.6</v>
      </c>
      <c r="E21" s="19">
        <f t="shared" si="1"/>
        <v>1.063304780943234</v>
      </c>
      <c r="F21" s="19"/>
      <c r="G21" s="19">
        <f>D21/C21</f>
        <v>0.9988826874252502</v>
      </c>
      <c r="H21" s="18">
        <f>SUM(H22:H31)</f>
        <v>24653.399999999998</v>
      </c>
      <c r="I21" s="19">
        <f t="shared" si="0"/>
        <v>1.5448011227660283</v>
      </c>
    </row>
    <row r="22" spans="1:9" ht="12.75">
      <c r="A22" s="5" t="s">
        <v>17</v>
      </c>
      <c r="B22" s="5"/>
      <c r="C22" s="10"/>
      <c r="D22" s="10"/>
      <c r="E22" s="19"/>
      <c r="F22" s="11"/>
      <c r="G22" s="11"/>
      <c r="H22" s="10">
        <v>290.6</v>
      </c>
      <c r="I22" s="11">
        <f t="shared" si="0"/>
        <v>0</v>
      </c>
    </row>
    <row r="23" spans="1:9" ht="12.75" hidden="1">
      <c r="A23" s="5" t="s">
        <v>18</v>
      </c>
      <c r="B23" s="5"/>
      <c r="C23" s="10"/>
      <c r="D23" s="10"/>
      <c r="E23" s="19" t="e">
        <f t="shared" si="1"/>
        <v>#DIV/0!</v>
      </c>
      <c r="F23" s="11"/>
      <c r="G23" s="11" t="e">
        <f>D23/C23</f>
        <v>#DIV/0!</v>
      </c>
      <c r="H23" s="10"/>
      <c r="I23" s="11" t="e">
        <f t="shared" si="0"/>
        <v>#DIV/0!</v>
      </c>
    </row>
    <row r="24" spans="1:9" ht="12.75" hidden="1">
      <c r="A24" s="5" t="s">
        <v>19</v>
      </c>
      <c r="B24" s="5"/>
      <c r="C24" s="10"/>
      <c r="D24" s="10"/>
      <c r="E24" s="19" t="e">
        <f t="shared" si="1"/>
        <v>#DIV/0!</v>
      </c>
      <c r="F24" s="11"/>
      <c r="G24" s="11" t="e">
        <f>D24/C24</f>
        <v>#DIV/0!</v>
      </c>
      <c r="H24" s="10"/>
      <c r="I24" s="11" t="e">
        <f t="shared" si="0"/>
        <v>#DIV/0!</v>
      </c>
    </row>
    <row r="25" spans="1:9" ht="12.75" hidden="1">
      <c r="A25" s="5" t="s">
        <v>20</v>
      </c>
      <c r="B25" s="5"/>
      <c r="C25" s="10"/>
      <c r="D25" s="10"/>
      <c r="E25" s="19" t="e">
        <f t="shared" si="1"/>
        <v>#DIV/0!</v>
      </c>
      <c r="F25" s="11"/>
      <c r="G25" s="11" t="e">
        <f>D25/C25</f>
        <v>#DIV/0!</v>
      </c>
      <c r="H25" s="10"/>
      <c r="I25" s="11" t="e">
        <f t="shared" si="0"/>
        <v>#DIV/0!</v>
      </c>
    </row>
    <row r="26" spans="1:9" ht="12.75" hidden="1">
      <c r="A26" s="5" t="s">
        <v>21</v>
      </c>
      <c r="B26" s="5"/>
      <c r="C26" s="10"/>
      <c r="D26" s="10"/>
      <c r="E26" s="19" t="e">
        <f t="shared" si="1"/>
        <v>#DIV/0!</v>
      </c>
      <c r="F26" s="11"/>
      <c r="G26" s="11" t="e">
        <f>D26/C26</f>
        <v>#DIV/0!</v>
      </c>
      <c r="H26" s="10"/>
      <c r="I26" s="11" t="e">
        <f t="shared" si="0"/>
        <v>#DIV/0!</v>
      </c>
    </row>
    <row r="27" spans="1:9" ht="12.75" hidden="1">
      <c r="A27" s="5" t="s">
        <v>22</v>
      </c>
      <c r="B27" s="5"/>
      <c r="C27" s="10"/>
      <c r="D27" s="10"/>
      <c r="E27" s="19" t="e">
        <f t="shared" si="1"/>
        <v>#DIV/0!</v>
      </c>
      <c r="F27" s="11"/>
      <c r="G27" s="11" t="e">
        <f>D27/C27</f>
        <v>#DIV/0!</v>
      </c>
      <c r="H27" s="10"/>
      <c r="I27" s="11" t="e">
        <f t="shared" si="0"/>
        <v>#DIV/0!</v>
      </c>
    </row>
    <row r="28" spans="1:9" ht="33" customHeight="1">
      <c r="A28" s="5" t="s">
        <v>23</v>
      </c>
      <c r="B28" s="10">
        <v>600</v>
      </c>
      <c r="C28" s="10">
        <v>750</v>
      </c>
      <c r="D28" s="10">
        <v>750</v>
      </c>
      <c r="E28" s="19">
        <f t="shared" si="1"/>
        <v>1.25</v>
      </c>
      <c r="F28" s="28" t="s">
        <v>91</v>
      </c>
      <c r="G28" s="11">
        <f>D28/C28</f>
        <v>1</v>
      </c>
      <c r="H28" s="10">
        <v>2033</v>
      </c>
      <c r="I28" s="11">
        <f t="shared" si="0"/>
        <v>0.36891293654697493</v>
      </c>
    </row>
    <row r="29" spans="1:9" ht="33" customHeight="1">
      <c r="A29" s="5" t="s">
        <v>24</v>
      </c>
      <c r="B29" s="10">
        <v>25000.6</v>
      </c>
      <c r="C29" s="10">
        <v>28032</v>
      </c>
      <c r="D29" s="10">
        <v>27989.5</v>
      </c>
      <c r="E29" s="19">
        <f t="shared" si="1"/>
        <v>1.1195531307248627</v>
      </c>
      <c r="F29" s="28" t="s">
        <v>92</v>
      </c>
      <c r="G29" s="11">
        <f>D29/C29</f>
        <v>0.9984838755707762</v>
      </c>
      <c r="H29" s="10">
        <v>13890.9</v>
      </c>
      <c r="I29" s="11">
        <f t="shared" si="0"/>
        <v>2.014952234916384</v>
      </c>
    </row>
    <row r="30" spans="1:9" ht="12.75">
      <c r="A30" s="5" t="s">
        <v>74</v>
      </c>
      <c r="B30" s="10">
        <v>1398</v>
      </c>
      <c r="C30" s="10">
        <v>1523.1</v>
      </c>
      <c r="D30" s="10">
        <v>1523.1</v>
      </c>
      <c r="E30" s="19">
        <f t="shared" si="1"/>
        <v>1.0894849785407725</v>
      </c>
      <c r="F30" s="11"/>
      <c r="G30" s="11">
        <f>D30/C30</f>
        <v>1</v>
      </c>
      <c r="H30" s="10">
        <v>1519.6</v>
      </c>
      <c r="I30" s="11"/>
    </row>
    <row r="31" spans="1:9" ht="71.25">
      <c r="A31" s="5" t="s">
        <v>25</v>
      </c>
      <c r="B31" s="10">
        <v>8818.6</v>
      </c>
      <c r="C31" s="10">
        <v>7822.1</v>
      </c>
      <c r="D31" s="10">
        <v>7822</v>
      </c>
      <c r="E31" s="19">
        <f t="shared" si="1"/>
        <v>0.8869888644456035</v>
      </c>
      <c r="F31" s="28" t="s">
        <v>97</v>
      </c>
      <c r="G31" s="11">
        <f>D31/C31</f>
        <v>0.9999872157093364</v>
      </c>
      <c r="H31" s="10">
        <v>6919.3</v>
      </c>
      <c r="I31" s="11">
        <f t="shared" si="0"/>
        <v>1.1304611738181607</v>
      </c>
    </row>
    <row r="32" spans="1:9" s="20" customFormat="1" ht="26.25" customHeight="1">
      <c r="A32" s="17" t="s">
        <v>26</v>
      </c>
      <c r="B32" s="18">
        <f>SUM(B33:B34)</f>
        <v>10992.7</v>
      </c>
      <c r="C32" s="18">
        <f>SUM(C33:C34)</f>
        <v>197217.8</v>
      </c>
      <c r="D32" s="18">
        <f>SUM(D33:D34)</f>
        <v>136111.5</v>
      </c>
      <c r="E32" s="19">
        <f t="shared" si="1"/>
        <v>12.381989866001982</v>
      </c>
      <c r="F32" s="29" t="s">
        <v>89</v>
      </c>
      <c r="G32" s="19">
        <f>D32/C32</f>
        <v>0.6901582920000122</v>
      </c>
      <c r="H32" s="18">
        <f>SUM(H33:H34)</f>
        <v>52699.700000000004</v>
      </c>
      <c r="I32" s="19">
        <f t="shared" si="0"/>
        <v>2.5827756135234163</v>
      </c>
    </row>
    <row r="33" spans="1:9" ht="12.75">
      <c r="A33" s="5" t="s">
        <v>27</v>
      </c>
      <c r="B33" s="10">
        <v>7932.7</v>
      </c>
      <c r="C33" s="10">
        <v>180769.3</v>
      </c>
      <c r="D33" s="10">
        <v>119663</v>
      </c>
      <c r="E33" s="19">
        <f t="shared" si="1"/>
        <v>15.084775675369043</v>
      </c>
      <c r="F33" s="31"/>
      <c r="G33" s="11">
        <f>D33/C33</f>
        <v>0.6619652783962764</v>
      </c>
      <c r="H33" s="10">
        <v>48182.8</v>
      </c>
      <c r="I33" s="11">
        <f t="shared" si="0"/>
        <v>2.483521090513627</v>
      </c>
    </row>
    <row r="34" spans="1:9" ht="12.75">
      <c r="A34" s="5" t="s">
        <v>28</v>
      </c>
      <c r="B34" s="10">
        <v>3060</v>
      </c>
      <c r="C34" s="10">
        <v>16448.5</v>
      </c>
      <c r="D34" s="10">
        <v>16448.5</v>
      </c>
      <c r="E34" s="19">
        <f t="shared" si="1"/>
        <v>5.375326797385621</v>
      </c>
      <c r="F34" s="30"/>
      <c r="G34" s="11">
        <f>D34/C34</f>
        <v>1</v>
      </c>
      <c r="H34" s="10">
        <v>4516.9</v>
      </c>
      <c r="I34" s="11">
        <f t="shared" si="0"/>
        <v>3.6415461931855924</v>
      </c>
    </row>
    <row r="35" spans="1:9" ht="12.75" hidden="1">
      <c r="A35" s="5" t="s">
        <v>29</v>
      </c>
      <c r="B35" s="5"/>
      <c r="C35" s="10"/>
      <c r="D35" s="10"/>
      <c r="E35" s="19" t="e">
        <f t="shared" si="1"/>
        <v>#DIV/0!</v>
      </c>
      <c r="F35" s="11"/>
      <c r="G35" s="11" t="e">
        <f>D35/C35</f>
        <v>#DIV/0!</v>
      </c>
      <c r="H35" s="10"/>
      <c r="I35" s="11"/>
    </row>
    <row r="36" spans="1:9" ht="20.25" hidden="1">
      <c r="A36" s="5" t="s">
        <v>30</v>
      </c>
      <c r="B36" s="5"/>
      <c r="C36" s="10"/>
      <c r="D36" s="10"/>
      <c r="E36" s="19" t="e">
        <f t="shared" si="1"/>
        <v>#DIV/0!</v>
      </c>
      <c r="F36" s="11"/>
      <c r="G36" s="11" t="e">
        <f>D36/C36</f>
        <v>#DIV/0!</v>
      </c>
      <c r="H36" s="10"/>
      <c r="I36" s="11" t="e">
        <f t="shared" si="0"/>
        <v>#DIV/0!</v>
      </c>
    </row>
    <row r="37" spans="1:9" s="20" customFormat="1" ht="12.75">
      <c r="A37" s="17" t="s">
        <v>31</v>
      </c>
      <c r="B37" s="18">
        <f>SUM(B40)</f>
        <v>680</v>
      </c>
      <c r="C37" s="18">
        <f>SUM(C40)</f>
        <v>645.3</v>
      </c>
      <c r="D37" s="18">
        <f>SUM(D40)</f>
        <v>645.2</v>
      </c>
      <c r="E37" s="19">
        <f t="shared" si="1"/>
        <v>0.9488235294117647</v>
      </c>
      <c r="F37" s="19"/>
      <c r="G37" s="11">
        <f>D37/C37</f>
        <v>0.9998450333178368</v>
      </c>
      <c r="H37" s="18">
        <f>SUM(H40)</f>
        <v>205.9</v>
      </c>
      <c r="I37" s="19">
        <f t="shared" si="0"/>
        <v>3.133559980573094</v>
      </c>
    </row>
    <row r="38" spans="1:9" ht="20.25" hidden="1">
      <c r="A38" s="5" t="s">
        <v>32</v>
      </c>
      <c r="B38" s="5"/>
      <c r="C38" s="10"/>
      <c r="D38" s="10"/>
      <c r="E38" s="19" t="e">
        <f t="shared" si="1"/>
        <v>#DIV/0!</v>
      </c>
      <c r="F38" s="11"/>
      <c r="G38" s="11" t="e">
        <f>D38/C38</f>
        <v>#DIV/0!</v>
      </c>
      <c r="H38" s="10"/>
      <c r="I38" s="11" t="e">
        <f t="shared" si="0"/>
        <v>#DIV/0!</v>
      </c>
    </row>
    <row r="39" spans="1:9" ht="20.25" hidden="1">
      <c r="A39" s="5" t="s">
        <v>71</v>
      </c>
      <c r="B39" s="5"/>
      <c r="C39" s="10"/>
      <c r="D39" s="10"/>
      <c r="E39" s="19" t="e">
        <f t="shared" si="1"/>
        <v>#DIV/0!</v>
      </c>
      <c r="F39" s="11"/>
      <c r="G39" s="11" t="e">
        <f>D39/C39</f>
        <v>#DIV/0!</v>
      </c>
      <c r="H39" s="10"/>
      <c r="I39" s="11"/>
    </row>
    <row r="40" spans="1:9" ht="12.75">
      <c r="A40" s="5" t="s">
        <v>33</v>
      </c>
      <c r="B40" s="10">
        <v>680</v>
      </c>
      <c r="C40" s="10">
        <v>645.3</v>
      </c>
      <c r="D40" s="10">
        <v>645.2</v>
      </c>
      <c r="E40" s="19">
        <f t="shared" si="1"/>
        <v>0.9488235294117647</v>
      </c>
      <c r="F40" s="11"/>
      <c r="G40" s="11">
        <f>D40/C40</f>
        <v>0.9998450333178368</v>
      </c>
      <c r="H40" s="10">
        <v>205.9</v>
      </c>
      <c r="I40" s="11">
        <f t="shared" si="0"/>
        <v>3.133559980573094</v>
      </c>
    </row>
    <row r="41" spans="1:9" s="20" customFormat="1" ht="12.75">
      <c r="A41" s="17" t="s">
        <v>34</v>
      </c>
      <c r="B41" s="18">
        <f>SUM(B42:B47)</f>
        <v>374396.89999999997</v>
      </c>
      <c r="C41" s="18">
        <f>SUM(C42:C47)</f>
        <v>387062.9</v>
      </c>
      <c r="D41" s="18">
        <f>SUM(D42:D47)</f>
        <v>387012.9</v>
      </c>
      <c r="E41" s="19">
        <f t="shared" si="1"/>
        <v>1.0336968602037038</v>
      </c>
      <c r="F41" s="19"/>
      <c r="G41" s="11">
        <f>D41/C41</f>
        <v>0.9998708220291844</v>
      </c>
      <c r="H41" s="18">
        <f>SUM(H42:H47)</f>
        <v>396021.5</v>
      </c>
      <c r="I41" s="19">
        <f t="shared" si="0"/>
        <v>0.9772522451432561</v>
      </c>
    </row>
    <row r="42" spans="1:9" ht="12.75">
      <c r="A42" s="5" t="s">
        <v>35</v>
      </c>
      <c r="B42" s="10">
        <v>118128</v>
      </c>
      <c r="C42" s="10">
        <v>118060.7</v>
      </c>
      <c r="D42" s="10">
        <v>118060.7</v>
      </c>
      <c r="E42" s="19">
        <f t="shared" si="1"/>
        <v>0.9994302790193688</v>
      </c>
      <c r="F42" s="11"/>
      <c r="G42" s="11">
        <f>D42/C42</f>
        <v>1</v>
      </c>
      <c r="H42" s="10">
        <v>104515.7</v>
      </c>
      <c r="I42" s="11">
        <f t="shared" si="0"/>
        <v>1.1295977542130033</v>
      </c>
    </row>
    <row r="43" spans="1:9" ht="12.75">
      <c r="A43" s="5" t="s">
        <v>36</v>
      </c>
      <c r="B43" s="10">
        <v>234172</v>
      </c>
      <c r="C43" s="10">
        <v>245991.5</v>
      </c>
      <c r="D43" s="10">
        <v>245991.5</v>
      </c>
      <c r="E43" s="19">
        <f t="shared" si="1"/>
        <v>1.050473583519806</v>
      </c>
      <c r="F43" s="11"/>
      <c r="G43" s="11">
        <f>D43/C43</f>
        <v>1</v>
      </c>
      <c r="H43" s="10">
        <v>267451.3</v>
      </c>
      <c r="I43" s="11">
        <f t="shared" si="0"/>
        <v>0.9197618407538121</v>
      </c>
    </row>
    <row r="44" spans="1:9" ht="12.75" hidden="1">
      <c r="A44" s="5" t="s">
        <v>37</v>
      </c>
      <c r="B44" s="10"/>
      <c r="C44" s="10"/>
      <c r="D44" s="10"/>
      <c r="E44" s="19" t="e">
        <f t="shared" si="1"/>
        <v>#DIV/0!</v>
      </c>
      <c r="F44" s="11"/>
      <c r="G44" s="11" t="e">
        <f>D44/C44</f>
        <v>#DIV/0!</v>
      </c>
      <c r="H44" s="10"/>
      <c r="I44" s="11" t="e">
        <f t="shared" si="0"/>
        <v>#DIV/0!</v>
      </c>
    </row>
    <row r="45" spans="1:9" ht="20.25" hidden="1">
      <c r="A45" s="5" t="s">
        <v>38</v>
      </c>
      <c r="B45" s="10"/>
      <c r="C45" s="10"/>
      <c r="D45" s="10"/>
      <c r="E45" s="19" t="e">
        <f t="shared" si="1"/>
        <v>#DIV/0!</v>
      </c>
      <c r="F45" s="11"/>
      <c r="G45" s="11" t="e">
        <f>D45/C45</f>
        <v>#DIV/0!</v>
      </c>
      <c r="H45" s="10"/>
      <c r="I45" s="11" t="e">
        <f t="shared" si="0"/>
        <v>#DIV/0!</v>
      </c>
    </row>
    <row r="46" spans="1:9" ht="51" customHeight="1">
      <c r="A46" s="5" t="s">
        <v>39</v>
      </c>
      <c r="B46" s="10">
        <v>2510.6</v>
      </c>
      <c r="C46" s="10">
        <v>2212</v>
      </c>
      <c r="D46" s="10">
        <v>2212</v>
      </c>
      <c r="E46" s="19">
        <f t="shared" si="1"/>
        <v>0.8810642874213336</v>
      </c>
      <c r="F46" s="28" t="s">
        <v>93</v>
      </c>
      <c r="G46" s="11">
        <f>D46/C46</f>
        <v>1</v>
      </c>
      <c r="H46" s="10">
        <v>7074.2</v>
      </c>
      <c r="I46" s="11">
        <f t="shared" si="0"/>
        <v>0.3126855333465268</v>
      </c>
    </row>
    <row r="47" spans="1:9" ht="12.75">
      <c r="A47" s="5" t="s">
        <v>40</v>
      </c>
      <c r="B47" s="10">
        <v>19586.3</v>
      </c>
      <c r="C47" s="10">
        <v>20798.7</v>
      </c>
      <c r="D47" s="10">
        <v>20748.7</v>
      </c>
      <c r="E47" s="19">
        <f t="shared" si="1"/>
        <v>1.0593476052138486</v>
      </c>
      <c r="F47" s="11"/>
      <c r="G47" s="11">
        <f>D47/C47</f>
        <v>0.9975960035963786</v>
      </c>
      <c r="H47" s="10">
        <v>16980.3</v>
      </c>
      <c r="I47" s="11">
        <f t="shared" si="0"/>
        <v>1.221927763349293</v>
      </c>
    </row>
    <row r="48" spans="1:9" s="20" customFormat="1" ht="12.75">
      <c r="A48" s="17" t="s">
        <v>41</v>
      </c>
      <c r="B48" s="18">
        <f>SUM(B49:B50)</f>
        <v>26839.4</v>
      </c>
      <c r="C48" s="18">
        <f>SUM(C49:C50)</f>
        <v>29423</v>
      </c>
      <c r="D48" s="18">
        <f>SUM(D49:D50)</f>
        <v>29423</v>
      </c>
      <c r="E48" s="19">
        <f t="shared" si="1"/>
        <v>1.0962614663517067</v>
      </c>
      <c r="F48" s="19"/>
      <c r="G48" s="11">
        <f>D48/C48</f>
        <v>1</v>
      </c>
      <c r="H48" s="18">
        <f>SUM(H49:H50)</f>
        <v>30741.600000000002</v>
      </c>
      <c r="I48" s="19">
        <f t="shared" si="0"/>
        <v>0.9571069820698987</v>
      </c>
    </row>
    <row r="49" spans="1:9" ht="12.75">
      <c r="A49" s="5" t="s">
        <v>42</v>
      </c>
      <c r="B49" s="10">
        <v>22124</v>
      </c>
      <c r="C49" s="10">
        <v>24188.5</v>
      </c>
      <c r="D49" s="10">
        <v>24188.5</v>
      </c>
      <c r="E49" s="19">
        <f t="shared" si="1"/>
        <v>1.09331495208823</v>
      </c>
      <c r="F49" s="29" t="s">
        <v>96</v>
      </c>
      <c r="G49" s="11">
        <f>D49/C49</f>
        <v>1</v>
      </c>
      <c r="H49" s="10">
        <v>26087.4</v>
      </c>
      <c r="I49" s="11">
        <f t="shared" si="0"/>
        <v>0.9272100707621304</v>
      </c>
    </row>
    <row r="50" spans="1:9" ht="30" customHeight="1">
      <c r="A50" s="5" t="s">
        <v>43</v>
      </c>
      <c r="B50" s="10">
        <v>4715.4</v>
      </c>
      <c r="C50" s="10">
        <v>5234.5</v>
      </c>
      <c r="D50" s="10">
        <v>5234.5</v>
      </c>
      <c r="E50" s="19">
        <f t="shared" si="1"/>
        <v>1.1100861008610088</v>
      </c>
      <c r="F50" s="30"/>
      <c r="G50" s="11">
        <f>D50/C50</f>
        <v>1</v>
      </c>
      <c r="H50" s="10">
        <v>4654.2</v>
      </c>
      <c r="I50" s="11">
        <f t="shared" si="0"/>
        <v>1.1246830819474882</v>
      </c>
    </row>
    <row r="51" spans="1:9" s="20" customFormat="1" ht="12.75">
      <c r="A51" s="17" t="s">
        <v>44</v>
      </c>
      <c r="B51" s="18">
        <f>SUM(B58:B59)</f>
        <v>285.7</v>
      </c>
      <c r="C51" s="18">
        <f>SUM(C58:C59)</f>
        <v>337.7</v>
      </c>
      <c r="D51" s="18">
        <f>SUM(D58:D59)</f>
        <v>337.7</v>
      </c>
      <c r="E51" s="19">
        <f t="shared" si="1"/>
        <v>1.1820091004550228</v>
      </c>
      <c r="F51" s="19"/>
      <c r="G51" s="11">
        <f>D51/C51</f>
        <v>1</v>
      </c>
      <c r="H51" s="18">
        <f>SUM(H58:H59)</f>
        <v>309.2</v>
      </c>
      <c r="I51" s="19">
        <f t="shared" si="0"/>
        <v>1.0921733505821474</v>
      </c>
    </row>
    <row r="52" spans="1:9" ht="12.75" hidden="1">
      <c r="A52" s="5" t="s">
        <v>45</v>
      </c>
      <c r="B52" s="5"/>
      <c r="C52" s="10"/>
      <c r="D52" s="10"/>
      <c r="E52" s="19" t="e">
        <f t="shared" si="1"/>
        <v>#DIV/0!</v>
      </c>
      <c r="F52" s="11"/>
      <c r="G52" s="11" t="e">
        <f>D52/C52</f>
        <v>#DIV/0!</v>
      </c>
      <c r="H52" s="10"/>
      <c r="I52" s="11" t="e">
        <f t="shared" si="0"/>
        <v>#DIV/0!</v>
      </c>
    </row>
    <row r="53" spans="1:9" ht="12.75" hidden="1">
      <c r="A53" s="5" t="s">
        <v>46</v>
      </c>
      <c r="B53" s="5"/>
      <c r="C53" s="10"/>
      <c r="D53" s="10"/>
      <c r="E53" s="19" t="e">
        <f t="shared" si="1"/>
        <v>#DIV/0!</v>
      </c>
      <c r="F53" s="11"/>
      <c r="G53" s="11" t="e">
        <f>D53/C53</f>
        <v>#DIV/0!</v>
      </c>
      <c r="H53" s="10"/>
      <c r="I53" s="11" t="e">
        <f t="shared" si="0"/>
        <v>#DIV/0!</v>
      </c>
    </row>
    <row r="54" spans="1:9" ht="12.75" hidden="1">
      <c r="A54" s="5" t="s">
        <v>47</v>
      </c>
      <c r="B54" s="5"/>
      <c r="C54" s="10"/>
      <c r="D54" s="10"/>
      <c r="E54" s="19" t="e">
        <f t="shared" si="1"/>
        <v>#DIV/0!</v>
      </c>
      <c r="F54" s="11"/>
      <c r="G54" s="11" t="e">
        <f>D54/C54</f>
        <v>#DIV/0!</v>
      </c>
      <c r="H54" s="10"/>
      <c r="I54" s="11" t="e">
        <f t="shared" si="0"/>
        <v>#DIV/0!</v>
      </c>
    </row>
    <row r="55" spans="1:9" ht="12.75" hidden="1">
      <c r="A55" s="5" t="s">
        <v>48</v>
      </c>
      <c r="B55" s="5"/>
      <c r="C55" s="10"/>
      <c r="D55" s="10"/>
      <c r="E55" s="19" t="e">
        <f t="shared" si="1"/>
        <v>#DIV/0!</v>
      </c>
      <c r="F55" s="11"/>
      <c r="G55" s="11" t="e">
        <f>D55/C55</f>
        <v>#DIV/0!</v>
      </c>
      <c r="H55" s="10"/>
      <c r="I55" s="11" t="e">
        <f t="shared" si="0"/>
        <v>#DIV/0!</v>
      </c>
    </row>
    <row r="56" spans="1:9" ht="12.75" hidden="1">
      <c r="A56" s="5" t="s">
        <v>49</v>
      </c>
      <c r="B56" s="5"/>
      <c r="C56" s="10"/>
      <c r="D56" s="10"/>
      <c r="E56" s="19" t="e">
        <f t="shared" si="1"/>
        <v>#DIV/0!</v>
      </c>
      <c r="F56" s="11"/>
      <c r="G56" s="11" t="e">
        <f>D56/C56</f>
        <v>#DIV/0!</v>
      </c>
      <c r="H56" s="10"/>
      <c r="I56" s="11" t="e">
        <f t="shared" si="0"/>
        <v>#DIV/0!</v>
      </c>
    </row>
    <row r="57" spans="1:9" ht="20.25" hidden="1">
      <c r="A57" s="5" t="s">
        <v>50</v>
      </c>
      <c r="B57" s="5"/>
      <c r="C57" s="10"/>
      <c r="D57" s="10"/>
      <c r="E57" s="19" t="e">
        <f t="shared" si="1"/>
        <v>#DIV/0!</v>
      </c>
      <c r="F57" s="11"/>
      <c r="G57" s="11" t="e">
        <f>D57/C57</f>
        <v>#DIV/0!</v>
      </c>
      <c r="H57" s="10"/>
      <c r="I57" s="11" t="e">
        <f t="shared" si="0"/>
        <v>#DIV/0!</v>
      </c>
    </row>
    <row r="58" spans="1:9" ht="20.25">
      <c r="A58" s="5" t="s">
        <v>51</v>
      </c>
      <c r="B58" s="10">
        <v>285.7</v>
      </c>
      <c r="C58" s="10">
        <v>285.7</v>
      </c>
      <c r="D58" s="10">
        <v>285.7</v>
      </c>
      <c r="E58" s="19">
        <f t="shared" si="1"/>
        <v>1</v>
      </c>
      <c r="F58" s="11"/>
      <c r="G58" s="11">
        <f>D58/C58</f>
        <v>1</v>
      </c>
      <c r="H58" s="10">
        <v>285.2</v>
      </c>
      <c r="I58" s="11">
        <f t="shared" si="0"/>
        <v>1.0017531556802244</v>
      </c>
    </row>
    <row r="59" spans="1:9" ht="42" customHeight="1">
      <c r="A59" s="5" t="s">
        <v>52</v>
      </c>
      <c r="B59" s="5"/>
      <c r="C59" s="10">
        <v>52</v>
      </c>
      <c r="D59" s="10">
        <v>52</v>
      </c>
      <c r="E59" s="19"/>
      <c r="F59" s="28" t="s">
        <v>88</v>
      </c>
      <c r="G59" s="11">
        <f>D59/C59</f>
        <v>1</v>
      </c>
      <c r="H59" s="10">
        <v>24</v>
      </c>
      <c r="I59" s="11">
        <f t="shared" si="0"/>
        <v>2.1666666666666665</v>
      </c>
    </row>
    <row r="60" spans="1:9" s="20" customFormat="1" ht="12.75">
      <c r="A60" s="17" t="s">
        <v>53</v>
      </c>
      <c r="B60" s="18">
        <f>SUM(B61:B65)</f>
        <v>64304.8</v>
      </c>
      <c r="C60" s="18">
        <f>SUM(C61:C65)</f>
        <v>54450.799999999996</v>
      </c>
      <c r="D60" s="18">
        <f>SUM(D61:D65)</f>
        <v>54441.4</v>
      </c>
      <c r="E60" s="19">
        <f t="shared" si="1"/>
        <v>0.8466148716736542</v>
      </c>
      <c r="F60" s="19"/>
      <c r="G60" s="11">
        <f>D60/C60</f>
        <v>0.9998273670910254</v>
      </c>
      <c r="H60" s="18">
        <f>SUM(H61:H65)</f>
        <v>243605.30000000002</v>
      </c>
      <c r="I60" s="19">
        <f t="shared" si="0"/>
        <v>0.22348200141786734</v>
      </c>
    </row>
    <row r="61" spans="1:9" ht="40.5">
      <c r="A61" s="5" t="s">
        <v>54</v>
      </c>
      <c r="B61" s="10">
        <v>4547.6</v>
      </c>
      <c r="C61" s="10">
        <v>6376.9</v>
      </c>
      <c r="D61" s="10">
        <v>6376.9</v>
      </c>
      <c r="E61" s="19">
        <f t="shared" si="1"/>
        <v>1.4022561351042306</v>
      </c>
      <c r="F61" s="28" t="s">
        <v>94</v>
      </c>
      <c r="G61" s="11">
        <f>D61/C61</f>
        <v>1</v>
      </c>
      <c r="H61" s="10">
        <v>6624.8</v>
      </c>
      <c r="I61" s="11">
        <f t="shared" si="0"/>
        <v>0.9625800024151672</v>
      </c>
    </row>
    <row r="62" spans="1:9" ht="12.75">
      <c r="A62" s="5" t="s">
        <v>55</v>
      </c>
      <c r="B62" s="10"/>
      <c r="C62" s="10"/>
      <c r="D62" s="10"/>
      <c r="E62" s="19"/>
      <c r="F62" s="11"/>
      <c r="G62" s="11"/>
      <c r="H62" s="10">
        <v>30559.5</v>
      </c>
      <c r="I62" s="11">
        <f t="shared" si="0"/>
        <v>0</v>
      </c>
    </row>
    <row r="63" spans="1:9" ht="12.75">
      <c r="A63" s="5" t="s">
        <v>56</v>
      </c>
      <c r="B63" s="10">
        <v>38940.2</v>
      </c>
      <c r="C63" s="10">
        <v>29699.8</v>
      </c>
      <c r="D63" s="10">
        <v>29690.4</v>
      </c>
      <c r="E63" s="19">
        <f t="shared" si="1"/>
        <v>0.7624614151956077</v>
      </c>
      <c r="F63" s="29" t="s">
        <v>93</v>
      </c>
      <c r="G63" s="11">
        <f>D63/C63</f>
        <v>0.9996834995521856</v>
      </c>
      <c r="H63" s="10">
        <v>137844.9</v>
      </c>
      <c r="I63" s="11">
        <f t="shared" si="0"/>
        <v>0.21538990561130664</v>
      </c>
    </row>
    <row r="64" spans="1:9" ht="12.75">
      <c r="A64" s="5" t="s">
        <v>57</v>
      </c>
      <c r="B64" s="10">
        <v>15821.7</v>
      </c>
      <c r="C64" s="10">
        <v>15537.2</v>
      </c>
      <c r="D64" s="10">
        <v>15537.2</v>
      </c>
      <c r="E64" s="19">
        <f t="shared" si="1"/>
        <v>0.9820183671792538</v>
      </c>
      <c r="F64" s="31"/>
      <c r="G64" s="11">
        <f>D64/C64</f>
        <v>1</v>
      </c>
      <c r="H64" s="10">
        <v>55703.5</v>
      </c>
      <c r="I64" s="11">
        <f t="shared" si="0"/>
        <v>0.278926817883975</v>
      </c>
    </row>
    <row r="65" spans="1:9" ht="24.75" customHeight="1">
      <c r="A65" s="5" t="s">
        <v>58</v>
      </c>
      <c r="B65" s="10">
        <v>4995.3</v>
      </c>
      <c r="C65" s="10">
        <v>2836.9</v>
      </c>
      <c r="D65" s="10">
        <v>2836.9</v>
      </c>
      <c r="E65" s="19">
        <f t="shared" si="1"/>
        <v>0.5679138390086681</v>
      </c>
      <c r="F65" s="30"/>
      <c r="G65" s="11">
        <f>D65/C65</f>
        <v>1</v>
      </c>
      <c r="H65" s="10">
        <v>12872.6</v>
      </c>
      <c r="I65" s="11">
        <f t="shared" si="0"/>
        <v>0.22038282864378603</v>
      </c>
    </row>
    <row r="66" spans="1:9" s="20" customFormat="1" ht="12.75">
      <c r="A66" s="17" t="s">
        <v>59</v>
      </c>
      <c r="B66" s="18">
        <f>SUM(B67:B68)</f>
        <v>23898.7</v>
      </c>
      <c r="C66" s="18">
        <f>SUM(C67:C68)</f>
        <v>30369.7</v>
      </c>
      <c r="D66" s="18">
        <f>SUM(D67:D68)</f>
        <v>25171</v>
      </c>
      <c r="E66" s="19">
        <f t="shared" si="1"/>
        <v>1.0532372053710035</v>
      </c>
      <c r="F66" s="19"/>
      <c r="G66" s="11">
        <f>D66/C66</f>
        <v>0.8288195141868375</v>
      </c>
      <c r="H66" s="18">
        <f>SUM(H67:H68)</f>
        <v>23817.300000000003</v>
      </c>
      <c r="I66" s="19">
        <f t="shared" si="0"/>
        <v>1.0568368370890067</v>
      </c>
    </row>
    <row r="67" spans="1:9" ht="12.75">
      <c r="A67" s="5" t="s">
        <v>60</v>
      </c>
      <c r="B67" s="10">
        <v>22890</v>
      </c>
      <c r="C67" s="10">
        <v>24985</v>
      </c>
      <c r="D67" s="10">
        <v>24985</v>
      </c>
      <c r="E67" s="19">
        <f t="shared" si="1"/>
        <v>1.0915246832678025</v>
      </c>
      <c r="F67" s="11"/>
      <c r="G67" s="11">
        <f>D67/C67</f>
        <v>1</v>
      </c>
      <c r="H67" s="10">
        <v>22291.9</v>
      </c>
      <c r="I67" s="11">
        <f>D67/H67</f>
        <v>1.1208106980562447</v>
      </c>
    </row>
    <row r="68" spans="1:9" ht="40.5">
      <c r="A68" s="5" t="s">
        <v>61</v>
      </c>
      <c r="B68" s="10">
        <v>1008.7</v>
      </c>
      <c r="C68" s="10">
        <v>5384.7</v>
      </c>
      <c r="D68" s="10">
        <v>186</v>
      </c>
      <c r="E68" s="19">
        <f t="shared" si="1"/>
        <v>0.18439575691484086</v>
      </c>
      <c r="F68" s="28" t="s">
        <v>87</v>
      </c>
      <c r="G68" s="11">
        <f>D68/C68</f>
        <v>0.03454231433506045</v>
      </c>
      <c r="H68" s="10">
        <v>1525.4</v>
      </c>
      <c r="I68" s="11">
        <f t="shared" si="0"/>
        <v>0.12193523010357939</v>
      </c>
    </row>
    <row r="69" spans="1:9" ht="12.75" hidden="1">
      <c r="A69" s="5" t="s">
        <v>62</v>
      </c>
      <c r="B69" s="5"/>
      <c r="C69" s="10"/>
      <c r="D69" s="10"/>
      <c r="E69" s="19" t="e">
        <f t="shared" si="1"/>
        <v>#DIV/0!</v>
      </c>
      <c r="F69" s="11"/>
      <c r="G69" s="11" t="e">
        <f>D69/C69</f>
        <v>#DIV/0!</v>
      </c>
      <c r="H69" s="10"/>
      <c r="I69" s="11" t="e">
        <f t="shared" si="0"/>
        <v>#DIV/0!</v>
      </c>
    </row>
    <row r="70" spans="1:9" ht="12.75" hidden="1">
      <c r="A70" s="5" t="s">
        <v>63</v>
      </c>
      <c r="B70" s="5"/>
      <c r="C70" s="10"/>
      <c r="D70" s="10"/>
      <c r="E70" s="19" t="e">
        <f t="shared" si="1"/>
        <v>#DIV/0!</v>
      </c>
      <c r="F70" s="11"/>
      <c r="G70" s="11" t="e">
        <f>D70/C70</f>
        <v>#DIV/0!</v>
      </c>
      <c r="H70" s="10"/>
      <c r="I70" s="11" t="e">
        <f aca="true" t="shared" si="2" ref="I70:I78">D70/H70</f>
        <v>#DIV/0!</v>
      </c>
    </row>
    <row r="71" spans="1:9" s="20" customFormat="1" ht="12.75">
      <c r="A71" s="17" t="s">
        <v>64</v>
      </c>
      <c r="B71" s="18">
        <f>SUM(B72)</f>
        <v>1000</v>
      </c>
      <c r="C71" s="18">
        <f>SUM(C72)</f>
        <v>1000</v>
      </c>
      <c r="D71" s="18">
        <f>SUM(D72)</f>
        <v>1000</v>
      </c>
      <c r="E71" s="19">
        <f aca="true" t="shared" si="3" ref="E71:E77">D71/B71</f>
        <v>1</v>
      </c>
      <c r="F71" s="19"/>
      <c r="G71" s="11">
        <f>D71/C71</f>
        <v>1</v>
      </c>
      <c r="H71" s="18">
        <f>SUM(H72)</f>
        <v>1150</v>
      </c>
      <c r="I71" s="19">
        <f t="shared" si="2"/>
        <v>0.8695652173913043</v>
      </c>
    </row>
    <row r="72" spans="1:9" ht="12.75">
      <c r="A72" s="5" t="s">
        <v>75</v>
      </c>
      <c r="B72" s="10">
        <v>1000</v>
      </c>
      <c r="C72" s="10">
        <v>1000</v>
      </c>
      <c r="D72" s="10">
        <v>1000</v>
      </c>
      <c r="E72" s="19">
        <f t="shared" si="3"/>
        <v>1</v>
      </c>
      <c r="F72" s="11"/>
      <c r="G72" s="11">
        <f aca="true" t="shared" si="4" ref="G72:G77">D72/C72</f>
        <v>1</v>
      </c>
      <c r="H72" s="10">
        <v>1150</v>
      </c>
      <c r="I72" s="11">
        <f t="shared" si="2"/>
        <v>0.8695652173913043</v>
      </c>
    </row>
    <row r="73" spans="1:9" s="20" customFormat="1" ht="20.25">
      <c r="A73" s="17" t="s">
        <v>65</v>
      </c>
      <c r="B73" s="18">
        <f>SUM(B74)</f>
        <v>2319.5</v>
      </c>
      <c r="C73" s="18">
        <f>SUM(C74)</f>
        <v>77.3</v>
      </c>
      <c r="D73" s="18">
        <f>SUM(D74)</f>
        <v>77.2</v>
      </c>
      <c r="E73" s="19">
        <f t="shared" si="3"/>
        <v>0.03328303513688295</v>
      </c>
      <c r="F73" s="29" t="s">
        <v>95</v>
      </c>
      <c r="G73" s="11">
        <f t="shared" si="4"/>
        <v>0.998706338939198</v>
      </c>
      <c r="H73" s="18">
        <f>SUM(H74)</f>
        <v>229.5</v>
      </c>
      <c r="I73" s="19">
        <f t="shared" si="2"/>
        <v>0.3363834422657952</v>
      </c>
    </row>
    <row r="74" spans="1:9" ht="21.75" customHeight="1">
      <c r="A74" s="5" t="s">
        <v>66</v>
      </c>
      <c r="B74" s="10">
        <v>2319.5</v>
      </c>
      <c r="C74" s="10">
        <v>77.3</v>
      </c>
      <c r="D74" s="10">
        <v>77.2</v>
      </c>
      <c r="E74" s="19">
        <f t="shared" si="3"/>
        <v>0.03328303513688295</v>
      </c>
      <c r="F74" s="30"/>
      <c r="G74" s="11">
        <f t="shared" si="4"/>
        <v>0.998706338939198</v>
      </c>
      <c r="H74" s="10">
        <v>229.5</v>
      </c>
      <c r="I74" s="11">
        <f t="shared" si="2"/>
        <v>0.3363834422657952</v>
      </c>
    </row>
    <row r="75" spans="1:9" s="20" customFormat="1" ht="40.5">
      <c r="A75" s="17" t="s">
        <v>72</v>
      </c>
      <c r="B75" s="18">
        <f>SUM(B76:B77)</f>
        <v>40254.7</v>
      </c>
      <c r="C75" s="18">
        <f>SUM(C76:C77)</f>
        <v>42037.7</v>
      </c>
      <c r="D75" s="18">
        <f>SUM(D76:D77)</f>
        <v>42037.7</v>
      </c>
      <c r="E75" s="19">
        <f t="shared" si="3"/>
        <v>1.044292964548239</v>
      </c>
      <c r="F75" s="19"/>
      <c r="G75" s="11">
        <f t="shared" si="4"/>
        <v>1</v>
      </c>
      <c r="H75" s="18">
        <f>SUM(H76:H77)</f>
        <v>37380.6</v>
      </c>
      <c r="I75" s="19">
        <f t="shared" si="2"/>
        <v>1.1245860152057483</v>
      </c>
    </row>
    <row r="76" spans="1:9" ht="31.5" customHeight="1">
      <c r="A76" s="5" t="s">
        <v>67</v>
      </c>
      <c r="B76" s="10">
        <v>17634.5</v>
      </c>
      <c r="C76" s="10">
        <v>17634.5</v>
      </c>
      <c r="D76" s="10">
        <v>17634.5</v>
      </c>
      <c r="E76" s="19">
        <f t="shared" si="3"/>
        <v>1</v>
      </c>
      <c r="F76" s="11"/>
      <c r="G76" s="11">
        <f t="shared" si="4"/>
        <v>1</v>
      </c>
      <c r="H76" s="10">
        <v>21046.8</v>
      </c>
      <c r="I76" s="11">
        <f t="shared" si="2"/>
        <v>0.8378708402227417</v>
      </c>
    </row>
    <row r="77" spans="1:9" ht="13.5" thickBot="1">
      <c r="A77" s="25" t="s">
        <v>68</v>
      </c>
      <c r="B77" s="26">
        <v>22620.2</v>
      </c>
      <c r="C77" s="10">
        <v>24403.2</v>
      </c>
      <c r="D77" s="10">
        <v>24403.2</v>
      </c>
      <c r="E77" s="19">
        <f t="shared" si="3"/>
        <v>1.0788233525786686</v>
      </c>
      <c r="F77" s="11"/>
      <c r="G77" s="11">
        <f t="shared" si="4"/>
        <v>1</v>
      </c>
      <c r="H77" s="10">
        <v>16333.8</v>
      </c>
      <c r="I77" s="11">
        <f t="shared" si="2"/>
        <v>1.4940307827939612</v>
      </c>
    </row>
    <row r="78" spans="1:9" ht="13.5" hidden="1" thickBot="1">
      <c r="A78" s="24" t="s">
        <v>69</v>
      </c>
      <c r="B78" s="24"/>
      <c r="C78" s="10"/>
      <c r="D78" s="10"/>
      <c r="E78" s="11" t="e">
        <f>D78/C78</f>
        <v>#DIV/0!</v>
      </c>
      <c r="F78" s="11"/>
      <c r="G78" s="11"/>
      <c r="H78" s="10"/>
      <c r="I78" s="11" t="e">
        <f t="shared" si="2"/>
        <v>#DIV/0!</v>
      </c>
    </row>
    <row r="79" spans="1:9" ht="21" hidden="1" thickBot="1">
      <c r="A79" s="5" t="s">
        <v>70</v>
      </c>
      <c r="B79" s="5"/>
      <c r="C79" s="10"/>
      <c r="D79" s="10"/>
      <c r="E79" s="12"/>
      <c r="F79" s="12"/>
      <c r="G79" s="12"/>
      <c r="H79" s="10"/>
      <c r="I79" s="12"/>
    </row>
    <row r="80" spans="1:9" ht="12.75">
      <c r="A80" s="6"/>
      <c r="B80" s="6"/>
      <c r="C80" s="13"/>
      <c r="D80" s="13"/>
      <c r="E80" s="14"/>
      <c r="F80" s="14"/>
      <c r="G80" s="14"/>
      <c r="H80" s="13"/>
      <c r="I80" s="14"/>
    </row>
  </sheetData>
  <sheetProtection/>
  <mergeCells count="5">
    <mergeCell ref="A1:I1"/>
    <mergeCell ref="F49:F50"/>
    <mergeCell ref="F32:F34"/>
    <mergeCell ref="F63:F65"/>
    <mergeCell ref="F73:F7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Кознова Анна Александровна</cp:lastModifiedBy>
  <cp:lastPrinted>2017-03-29T13:58:38Z</cp:lastPrinted>
  <dcterms:created xsi:type="dcterms:W3CDTF">2016-09-09T11:17:58Z</dcterms:created>
  <dcterms:modified xsi:type="dcterms:W3CDTF">2017-03-29T14:02:49Z</dcterms:modified>
  <cp:category/>
  <cp:version/>
  <cp:contentType/>
  <cp:contentStatus/>
</cp:coreProperties>
</file>