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Лист1" sheetId="1" r:id="rId1"/>
  </sheets>
  <definedNames>
    <definedName name="_xlnm._FilterDatabase" localSheetId="0" hidden="1">Лист1!$B$2:$B$45</definedName>
    <definedName name="бЮДЖЕТ_2005_НОВ.КЛ." localSheetId="0">Лист1!$B$1:$B$49</definedName>
    <definedName name="_xlnm.Print_Titles" localSheetId="0">Лист1!$A:$B,Лист1!$2:$3</definedName>
    <definedName name="_xlnm.Print_Area" localSheetId="0">Лист1!$A$1:$G$50</definedName>
  </definedNames>
  <calcPr calcId="145621"/>
</workbook>
</file>

<file path=xl/calcChain.xml><?xml version="1.0" encoding="utf-8"?>
<calcChain xmlns="http://schemas.openxmlformats.org/spreadsheetml/2006/main">
  <c r="F11" i="1" l="1"/>
  <c r="F41" i="1"/>
  <c r="F34" i="1"/>
  <c r="F31" i="1"/>
  <c r="F21" i="1"/>
  <c r="F6" i="1"/>
  <c r="F5" i="1" s="1"/>
  <c r="F20" i="1" l="1"/>
  <c r="G20" i="1" s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5" i="1"/>
  <c r="G23" i="1"/>
  <c r="G22" i="1"/>
  <c r="G21" i="1"/>
  <c r="G18" i="1"/>
  <c r="G17" i="1"/>
  <c r="G16" i="1"/>
  <c r="G15" i="1"/>
  <c r="G13" i="1"/>
  <c r="G11" i="1"/>
  <c r="G10" i="1"/>
  <c r="G9" i="1"/>
  <c r="G8" i="1"/>
  <c r="G7" i="1"/>
  <c r="G6" i="1"/>
  <c r="G5" i="1"/>
  <c r="F4" i="1" l="1"/>
  <c r="G4" i="1" s="1"/>
  <c r="F50" i="1"/>
  <c r="G50" i="1" s="1"/>
  <c r="E45" i="1"/>
  <c r="E44" i="1"/>
  <c r="E38" i="1"/>
  <c r="E37" i="1"/>
  <c r="E36" i="1"/>
  <c r="E35" i="1"/>
  <c r="E33" i="1"/>
  <c r="E32" i="1"/>
  <c r="E28" i="1"/>
  <c r="E26" i="1"/>
  <c r="E25" i="1"/>
  <c r="E18" i="1"/>
  <c r="E15" i="1"/>
  <c r="E13" i="1"/>
  <c r="E10" i="1"/>
  <c r="E9" i="1"/>
  <c r="C6" i="1"/>
  <c r="C11" i="1"/>
  <c r="C21" i="1"/>
  <c r="C31" i="1"/>
  <c r="C34" i="1"/>
  <c r="E43" i="1"/>
  <c r="E40" i="1"/>
  <c r="E27" i="1"/>
  <c r="E23" i="1"/>
  <c r="E22" i="1"/>
  <c r="E17" i="1"/>
  <c r="E16" i="1"/>
  <c r="E14" i="1"/>
  <c r="E8" i="1"/>
  <c r="E7" i="1"/>
  <c r="C41" i="1"/>
  <c r="C51" i="1"/>
  <c r="C5" i="1" l="1"/>
  <c r="E39" i="1"/>
  <c r="E34" i="1"/>
  <c r="C20" i="1"/>
  <c r="E31" i="1"/>
  <c r="E6" i="1"/>
  <c r="E21" i="1"/>
  <c r="E11" i="1"/>
  <c r="E12" i="1"/>
  <c r="C4" i="1" l="1"/>
  <c r="E4" i="1" s="1"/>
  <c r="E41" i="1"/>
  <c r="E42" i="1"/>
  <c r="E20" i="1"/>
  <c r="E5" i="1"/>
  <c r="C50" i="1" l="1"/>
  <c r="E50" i="1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<sst xmlns="http://schemas.openxmlformats.org/spreadsheetml/2006/main" count="100" uniqueCount="96">
  <si>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</si>
  <si>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</si>
  <si>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</si>
  <si>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</si>
  <si>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</si>
  <si>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</si>
  <si>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</si>
  <si>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</si>
  <si>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</si>
  <si>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</si>
  <si>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</si>
  <si>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</si>
  <si>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</si>
  <si>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</si>
  <si>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</si>
  <si>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</si>
  <si>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</si>
  <si>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</si>
  <si>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</si>
  <si>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</si>
  <si>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</si>
  <si>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</si>
  <si>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</si>
  <si>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</si>
  <si>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</si>
  <si>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</si>
  <si>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</si>
  <si>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</si>
  <si>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</si>
  <si>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</si>
  <si>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</si>
  <si>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</si>
  <si>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</si>
  <si>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</si>
  <si>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</si>
  <si>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</si>
  <si>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</si>
  <si>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</si>
  <si>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</si>
  <si>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</si>
  <si>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</si>
  <si>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</si>
  <si>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</si>
  <si>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</si>
  <si>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</si>
  <si>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</si>
  <si>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</si>
  <si>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</si>
  <si>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</si>
  <si>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</si>
  <si>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</si>
  <si>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2 02 02000 00</t>
  </si>
  <si>
    <t>2 02 03000 00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</si>
  <si>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</si>
  <si>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</si>
  <si>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</si>
  <si>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</si>
  <si>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</si>
  <si>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</si>
  <si>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</si>
  <si>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</si>
  <si>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</si>
  <si>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</si>
  <si>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</si>
  <si>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</si>
  <si>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</si>
  <si>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</si>
  <si>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</si>
  <si>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</si>
  <si>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</si>
  <si>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</si>
  <si>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</si>
  <si>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</si>
  <si>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</si>
  <si>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</si>
  <si>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</si>
  <si>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</si>
  <si>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</si>
  <si>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</si>
  <si>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</si>
  <si>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</si>
  <si>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</si>
  <si>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</si>
  <si>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</si>
  <si>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</si>
  <si>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</si>
  <si>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</si>
  <si>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</si>
  <si>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</si>
  <si>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Утвержден-й бюджет         2016 год</t>
  </si>
  <si>
    <t>Единый налог по упрощенной системе налогообложения</t>
  </si>
  <si>
    <t>% выполн.к утв. б-ту 2016 года</t>
  </si>
  <si>
    <t>Исполнено на 01.04.2016 г.</t>
  </si>
  <si>
    <t>Исполнено на 01.04.2015 г.</t>
  </si>
  <si>
    <t>Рост (снижение)  поступлений на 01.04.2016 г. к 01.07.2015 г.,%</t>
  </si>
  <si>
    <t>Аналитические данные о поступлении доходов в бюджет Грязовецкого муниципального района по видам доходов за 1 квартал 2016 года в сравнении с аналогичным периодом 2015 года(тыс.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</si>
</sst>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5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164" fontId="15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4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18" fillId="2" borderId="1" xfId="0" applyNumberFormat="1" applyFont="1" applyFill="1" applyBorder="1" applyAlignment="1">
      <alignment horizontal="right" wrapText="1"/>
    </xf>
    <xf numFmtId="164" fontId="19" fillId="2" borderId="2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="75" zoomScaleNormal="75" zoomScaleSheetLayoutView="75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1.25" x14ac:dyDescent="0.2"/>
  <cols>
    <col min="1" max="1" width="15.42578125" style="25" customWidth="1"/>
    <col min="2" max="2" width="76.28515625" style="25" customWidth="1"/>
    <col min="3" max="3" width="14" style="25" customWidth="1"/>
    <col min="4" max="4" width="12.140625" style="25" customWidth="1"/>
    <col min="5" max="5" width="10.42578125" style="25" customWidth="1"/>
    <col min="6" max="6" width="12.140625" style="1" customWidth="1"/>
    <col min="7" max="7" width="15.28515625" style="1" customWidth="1"/>
    <col min="8" max="16384" width="9.140625" style="1"/>
  </cols>
  <sheetData>
    <row r="1" spans="1:7" ht="48" customHeight="1" x14ac:dyDescent="0.2">
      <c r="A1" s="31" t="s">
        <v>95</v>
      </c>
      <c r="B1" s="31"/>
      <c r="C1" s="31"/>
      <c r="D1" s="31"/>
      <c r="E1" s="31"/>
      <c r="F1" s="31"/>
      <c r="G1" s="31"/>
    </row>
    <row r="2" spans="1:7" ht="55.5" customHeight="1" x14ac:dyDescent="0.2">
      <c r="A2" s="2" t="s">
        <v>53</v>
      </c>
      <c r="B2" s="3" t="s">
        <v>14</v>
      </c>
      <c r="C2" s="4" t="s">
        <v>89</v>
      </c>
      <c r="D2" s="4" t="s">
        <v>92</v>
      </c>
      <c r="E2" s="4" t="s">
        <v>91</v>
      </c>
      <c r="F2" s="4" t="s">
        <v>93</v>
      </c>
      <c r="G2" s="4" t="s">
        <v>94</v>
      </c>
    </row>
    <row r="3" spans="1:7" ht="12.75" customHeight="1" x14ac:dyDescent="0.2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7.25" customHeight="1" x14ac:dyDescent="0.25">
      <c r="A4" s="7" t="s">
        <v>31</v>
      </c>
      <c r="B4" s="8" t="s">
        <v>0</v>
      </c>
      <c r="C4" s="26">
        <f>SUM(C5,C20)</f>
        <v>254409</v>
      </c>
      <c r="D4" s="26">
        <v>62639.899999999994</v>
      </c>
      <c r="E4" s="26">
        <f t="shared" ref="E4:E18" si="0">D4/C4*100</f>
        <v>24.62173114944833</v>
      </c>
      <c r="F4" s="26">
        <f>SUM(F5,F20)</f>
        <v>63040.1</v>
      </c>
      <c r="G4" s="26">
        <f>D4/F4*100</f>
        <v>99.365165981652936</v>
      </c>
    </row>
    <row r="5" spans="1:7" ht="21.6" customHeight="1" x14ac:dyDescent="0.25">
      <c r="A5" s="9"/>
      <c r="B5" s="10" t="s">
        <v>19</v>
      </c>
      <c r="C5" s="26">
        <f>SUM(C6,C10,C11,C18,C19)</f>
        <v>241274</v>
      </c>
      <c r="D5" s="26">
        <v>56276.299999999996</v>
      </c>
      <c r="E5" s="26">
        <f t="shared" si="0"/>
        <v>23.324643351542228</v>
      </c>
      <c r="F5" s="26">
        <f>SUM(F6,F10,F11,F18,F19)</f>
        <v>58150.799999999996</v>
      </c>
      <c r="G5" s="26">
        <f t="shared" ref="G5:G50" si="1">D5/F5*100</f>
        <v>96.77648458834615</v>
      </c>
    </row>
    <row r="6" spans="1:7" ht="15.75" customHeight="1" x14ac:dyDescent="0.25">
      <c r="A6" s="7" t="s">
        <v>32</v>
      </c>
      <c r="B6" s="11" t="s">
        <v>1</v>
      </c>
      <c r="C6" s="27">
        <f>C9</f>
        <v>187421</v>
      </c>
      <c r="D6" s="27">
        <v>45651.1</v>
      </c>
      <c r="E6" s="27">
        <f t="shared" si="0"/>
        <v>24.357515966727313</v>
      </c>
      <c r="F6" s="27">
        <f>F9</f>
        <v>50192.4</v>
      </c>
      <c r="G6" s="27">
        <f t="shared" si="1"/>
        <v>90.95221587331946</v>
      </c>
    </row>
    <row r="7" spans="1:7" ht="18" hidden="1" customHeight="1" x14ac:dyDescent="0.25">
      <c r="A7" s="7" t="s">
        <v>33</v>
      </c>
      <c r="B7" s="12" t="s">
        <v>16</v>
      </c>
      <c r="C7" s="27"/>
      <c r="D7" s="27">
        <v>0</v>
      </c>
      <c r="E7" s="27" t="e">
        <f t="shared" si="0"/>
        <v>#DIV/0!</v>
      </c>
      <c r="F7" s="27">
        <v>0</v>
      </c>
      <c r="G7" s="27" t="e">
        <f t="shared" si="1"/>
        <v>#DIV/0!</v>
      </c>
    </row>
    <row r="8" spans="1:7" ht="15" hidden="1" customHeight="1" x14ac:dyDescent="0.25">
      <c r="A8" s="7" t="s">
        <v>54</v>
      </c>
      <c r="B8" s="12" t="s">
        <v>16</v>
      </c>
      <c r="C8" s="27"/>
      <c r="D8" s="27">
        <v>0</v>
      </c>
      <c r="E8" s="27" t="e">
        <f t="shared" si="0"/>
        <v>#DIV/0!</v>
      </c>
      <c r="F8" s="27">
        <v>0</v>
      </c>
      <c r="G8" s="27" t="e">
        <f t="shared" si="1"/>
        <v>#DIV/0!</v>
      </c>
    </row>
    <row r="9" spans="1:7" ht="15.75" customHeight="1" x14ac:dyDescent="0.25">
      <c r="A9" s="7" t="s">
        <v>34</v>
      </c>
      <c r="B9" s="12" t="s">
        <v>2</v>
      </c>
      <c r="C9" s="27">
        <v>187421</v>
      </c>
      <c r="D9" s="27">
        <v>45651.1</v>
      </c>
      <c r="E9" s="27">
        <f t="shared" si="0"/>
        <v>24.357515966727313</v>
      </c>
      <c r="F9" s="27">
        <v>50192.4</v>
      </c>
      <c r="G9" s="27">
        <f t="shared" si="1"/>
        <v>90.95221587331946</v>
      </c>
    </row>
    <row r="10" spans="1:7" ht="15.75" customHeight="1" x14ac:dyDescent="0.25">
      <c r="A10" s="7" t="s">
        <v>78</v>
      </c>
      <c r="B10" s="11" t="s">
        <v>74</v>
      </c>
      <c r="C10" s="27">
        <v>15050</v>
      </c>
      <c r="D10" s="27">
        <v>3343</v>
      </c>
      <c r="E10" s="27">
        <f t="shared" si="0"/>
        <v>22.212624584717609</v>
      </c>
      <c r="F10" s="27">
        <v>1975.6</v>
      </c>
      <c r="G10" s="27">
        <f t="shared" si="1"/>
        <v>169.21441587365865</v>
      </c>
    </row>
    <row r="11" spans="1:7" ht="19.899999999999999" customHeight="1" x14ac:dyDescent="0.25">
      <c r="A11" s="7" t="s">
        <v>35</v>
      </c>
      <c r="B11" s="13" t="s">
        <v>3</v>
      </c>
      <c r="C11" s="27">
        <f>C12+C13+C14+C15</f>
        <v>35322</v>
      </c>
      <c r="D11" s="27">
        <v>6539.9000000000005</v>
      </c>
      <c r="E11" s="27">
        <f t="shared" si="0"/>
        <v>18.515089745767511</v>
      </c>
      <c r="F11" s="27">
        <f>F12+F13+F14+F15</f>
        <v>5204.7</v>
      </c>
      <c r="G11" s="27">
        <f t="shared" si="1"/>
        <v>125.65373604626589</v>
      </c>
    </row>
    <row r="12" spans="1:7" ht="19.899999999999999" customHeight="1" x14ac:dyDescent="0.25">
      <c r="A12" s="7" t="s">
        <v>88</v>
      </c>
      <c r="B12" s="12" t="s">
        <v>90</v>
      </c>
      <c r="C12" s="27">
        <v>11887</v>
      </c>
      <c r="D12" s="27">
        <v>1899.1999999999998</v>
      </c>
      <c r="E12" s="27">
        <f t="shared" si="0"/>
        <v>15.97711785984689</v>
      </c>
      <c r="F12" s="27">
        <v>0</v>
      </c>
      <c r="G12" s="27"/>
    </row>
    <row r="13" spans="1:7" ht="17.25" customHeight="1" x14ac:dyDescent="0.25">
      <c r="A13" s="7" t="s">
        <v>64</v>
      </c>
      <c r="B13" s="12" t="s">
        <v>4</v>
      </c>
      <c r="C13" s="27">
        <v>23212</v>
      </c>
      <c r="D13" s="27">
        <v>4609.1000000000004</v>
      </c>
      <c r="E13" s="27">
        <f t="shared" si="0"/>
        <v>19.85653972083405</v>
      </c>
      <c r="F13" s="27">
        <v>5150.3999999999996</v>
      </c>
      <c r="G13" s="27">
        <f t="shared" si="1"/>
        <v>89.490136688412576</v>
      </c>
    </row>
    <row r="14" spans="1:7" ht="17.25" customHeight="1" x14ac:dyDescent="0.25">
      <c r="A14" s="7" t="s">
        <v>63</v>
      </c>
      <c r="B14" s="12" t="s">
        <v>15</v>
      </c>
      <c r="C14" s="27">
        <v>55</v>
      </c>
      <c r="D14" s="27">
        <v>0</v>
      </c>
      <c r="E14" s="27">
        <f t="shared" si="0"/>
        <v>0</v>
      </c>
      <c r="F14" s="27">
        <v>0</v>
      </c>
      <c r="G14" s="27"/>
    </row>
    <row r="15" spans="1:7" ht="27" customHeight="1" x14ac:dyDescent="0.25">
      <c r="A15" s="7" t="s">
        <v>67</v>
      </c>
      <c r="B15" s="12" t="s">
        <v>58</v>
      </c>
      <c r="C15" s="27">
        <v>168</v>
      </c>
      <c r="D15" s="27">
        <v>31.6</v>
      </c>
      <c r="E15" s="27">
        <f t="shared" si="0"/>
        <v>18.80952380952381</v>
      </c>
      <c r="F15" s="27">
        <v>54.3</v>
      </c>
      <c r="G15" s="27">
        <f t="shared" si="1"/>
        <v>58.195211786372013</v>
      </c>
    </row>
    <row r="16" spans="1:7" ht="1.5" hidden="1" customHeight="1" x14ac:dyDescent="0.25">
      <c r="A16" s="7" t="s">
        <v>55</v>
      </c>
      <c r="B16" s="12" t="s">
        <v>21</v>
      </c>
      <c r="C16" s="27"/>
      <c r="D16" s="27">
        <v>0</v>
      </c>
      <c r="E16" s="27" t="e">
        <f t="shared" si="0"/>
        <v>#DIV/0!</v>
      </c>
      <c r="F16" s="27">
        <v>0</v>
      </c>
      <c r="G16" s="27" t="e">
        <f t="shared" si="1"/>
        <v>#DIV/0!</v>
      </c>
    </row>
    <row r="17" spans="1:7" ht="18" hidden="1" customHeight="1" x14ac:dyDescent="0.25">
      <c r="A17" s="7" t="s">
        <v>57</v>
      </c>
      <c r="B17" s="12" t="s">
        <v>56</v>
      </c>
      <c r="C17" s="27"/>
      <c r="D17" s="27">
        <v>0</v>
      </c>
      <c r="E17" s="27" t="e">
        <f t="shared" si="0"/>
        <v>#DIV/0!</v>
      </c>
      <c r="F17" s="27">
        <v>0</v>
      </c>
      <c r="G17" s="27" t="e">
        <f t="shared" si="1"/>
        <v>#DIV/0!</v>
      </c>
    </row>
    <row r="18" spans="1:7" ht="20.25" customHeight="1" x14ac:dyDescent="0.25">
      <c r="A18" s="7" t="s">
        <v>36</v>
      </c>
      <c r="B18" s="13" t="s">
        <v>5</v>
      </c>
      <c r="C18" s="27">
        <v>3481</v>
      </c>
      <c r="D18" s="27">
        <v>742.3</v>
      </c>
      <c r="E18" s="27">
        <f t="shared" si="0"/>
        <v>21.324332088480322</v>
      </c>
      <c r="F18" s="27">
        <v>778.1</v>
      </c>
      <c r="G18" s="27">
        <f t="shared" si="1"/>
        <v>95.399048965428605</v>
      </c>
    </row>
    <row r="19" spans="1:7" ht="20.25" hidden="1" customHeight="1" x14ac:dyDescent="0.25">
      <c r="A19" s="7" t="s">
        <v>37</v>
      </c>
      <c r="B19" s="13" t="s">
        <v>25</v>
      </c>
      <c r="C19" s="26"/>
      <c r="D19" s="27">
        <v>0</v>
      </c>
      <c r="E19" s="27"/>
      <c r="F19" s="27">
        <v>0</v>
      </c>
      <c r="G19" s="26"/>
    </row>
    <row r="20" spans="1:7" ht="18" customHeight="1" x14ac:dyDescent="0.25">
      <c r="A20" s="7"/>
      <c r="B20" s="14" t="s">
        <v>20</v>
      </c>
      <c r="C20" s="26">
        <f>C33+C21+C31+C34+C37+C38+C39+C40</f>
        <v>13135</v>
      </c>
      <c r="D20" s="26">
        <v>6363.6</v>
      </c>
      <c r="E20" s="26">
        <f>D20/C20*100</f>
        <v>48.447658926532164</v>
      </c>
      <c r="F20" s="26">
        <f>F33+F21+F31+F34+F37+F38+F39+F40</f>
        <v>4889.3</v>
      </c>
      <c r="G20" s="26">
        <f t="shared" si="1"/>
        <v>130.15360071993948</v>
      </c>
    </row>
    <row r="21" spans="1:7" ht="31.5" customHeight="1" x14ac:dyDescent="0.25">
      <c r="A21" s="7" t="s">
        <v>38</v>
      </c>
      <c r="B21" s="11" t="s">
        <v>6</v>
      </c>
      <c r="C21" s="27">
        <f>C23+C24+C25+C26+C28+C30+C29</f>
        <v>3374</v>
      </c>
      <c r="D21" s="27">
        <v>1976.9</v>
      </c>
      <c r="E21" s="27">
        <f>D21/C21*100</f>
        <v>58.592175459395378</v>
      </c>
      <c r="F21" s="27">
        <f>F23+F24+F25+F26+F28+F30+F29</f>
        <v>895</v>
      </c>
      <c r="G21" s="27">
        <f t="shared" si="1"/>
        <v>220.88268156424581</v>
      </c>
    </row>
    <row r="22" spans="1:7" ht="1.5" hidden="1" customHeight="1" x14ac:dyDescent="0.25">
      <c r="A22" s="7" t="s">
        <v>39</v>
      </c>
      <c r="B22" s="12" t="s">
        <v>30</v>
      </c>
      <c r="C22" s="27"/>
      <c r="D22" s="27">
        <v>0</v>
      </c>
      <c r="E22" s="27" t="e">
        <f>D22/C22*100</f>
        <v>#DIV/0!</v>
      </c>
      <c r="F22" s="27">
        <v>0</v>
      </c>
      <c r="G22" s="27" t="e">
        <f t="shared" si="1"/>
        <v>#DIV/0!</v>
      </c>
    </row>
    <row r="23" spans="1:7" ht="21" hidden="1" customHeight="1" x14ac:dyDescent="0.25">
      <c r="A23" s="7" t="s">
        <v>39</v>
      </c>
      <c r="B23" s="12" t="s">
        <v>22</v>
      </c>
      <c r="C23" s="27"/>
      <c r="D23" s="27">
        <v>0</v>
      </c>
      <c r="E23" s="27" t="e">
        <f>D23/C23*100</f>
        <v>#DIV/0!</v>
      </c>
      <c r="F23" s="27">
        <v>0</v>
      </c>
      <c r="G23" s="27" t="e">
        <f t="shared" si="1"/>
        <v>#DIV/0!</v>
      </c>
    </row>
    <row r="24" spans="1:7" ht="33" hidden="1" customHeight="1" x14ac:dyDescent="0.25">
      <c r="A24" s="7" t="s">
        <v>75</v>
      </c>
      <c r="B24" s="12" t="s">
        <v>30</v>
      </c>
      <c r="C24" s="27"/>
      <c r="D24" s="27">
        <v>0</v>
      </c>
      <c r="E24" s="27"/>
      <c r="F24" s="27">
        <v>0</v>
      </c>
      <c r="G24" s="27"/>
    </row>
    <row r="25" spans="1:7" ht="42.75" customHeight="1" x14ac:dyDescent="0.25">
      <c r="A25" s="7" t="s">
        <v>79</v>
      </c>
      <c r="B25" s="12" t="s">
        <v>23</v>
      </c>
      <c r="C25" s="27">
        <v>2005</v>
      </c>
      <c r="D25" s="27">
        <v>1435.5</v>
      </c>
      <c r="E25" s="27">
        <f>D25/C25*100</f>
        <v>71.596009975062344</v>
      </c>
      <c r="F25" s="27">
        <v>577</v>
      </c>
      <c r="G25" s="27">
        <f t="shared" si="1"/>
        <v>248.78682842287697</v>
      </c>
    </row>
    <row r="26" spans="1:7" ht="41.25" customHeight="1" x14ac:dyDescent="0.25">
      <c r="A26" s="7" t="s">
        <v>40</v>
      </c>
      <c r="B26" s="12" t="s">
        <v>26</v>
      </c>
      <c r="C26" s="27">
        <v>262</v>
      </c>
      <c r="D26" s="27">
        <v>77.2</v>
      </c>
      <c r="E26" s="27">
        <f>D26/C26*100</f>
        <v>29.465648854961835</v>
      </c>
      <c r="F26" s="27">
        <v>0</v>
      </c>
      <c r="G26" s="27"/>
    </row>
    <row r="27" spans="1:7" ht="41.25" hidden="1" customHeight="1" x14ac:dyDescent="0.25">
      <c r="A27" s="7" t="s">
        <v>85</v>
      </c>
      <c r="B27" s="12" t="s">
        <v>86</v>
      </c>
      <c r="C27" s="27"/>
      <c r="D27" s="27">
        <v>0</v>
      </c>
      <c r="E27" s="27" t="e">
        <f>D27/C27*100</f>
        <v>#DIV/0!</v>
      </c>
      <c r="F27" s="27">
        <v>0</v>
      </c>
      <c r="G27" s="27" t="e">
        <f t="shared" si="1"/>
        <v>#DIV/0!</v>
      </c>
    </row>
    <row r="28" spans="1:7" ht="32.25" customHeight="1" x14ac:dyDescent="0.25">
      <c r="A28" s="7" t="s">
        <v>76</v>
      </c>
      <c r="B28" s="12" t="s">
        <v>77</v>
      </c>
      <c r="C28" s="27">
        <v>1107</v>
      </c>
      <c r="D28" s="27">
        <v>224.89999999999998</v>
      </c>
      <c r="E28" s="27">
        <f>D28/C28*100</f>
        <v>20.316169828364949</v>
      </c>
      <c r="F28" s="27">
        <v>318</v>
      </c>
      <c r="G28" s="27">
        <f t="shared" si="1"/>
        <v>70.723270440251568</v>
      </c>
    </row>
    <row r="29" spans="1:7" ht="31.5" hidden="1" customHeight="1" x14ac:dyDescent="0.25">
      <c r="A29" s="7" t="s">
        <v>41</v>
      </c>
      <c r="B29" s="15" t="s">
        <v>28</v>
      </c>
      <c r="C29" s="27"/>
      <c r="D29" s="27">
        <v>0</v>
      </c>
      <c r="E29" s="27"/>
      <c r="F29" s="27">
        <v>0</v>
      </c>
      <c r="G29" s="27"/>
    </row>
    <row r="30" spans="1:7" ht="30" customHeight="1" x14ac:dyDescent="0.25">
      <c r="A30" s="7" t="s">
        <v>42</v>
      </c>
      <c r="B30" s="12" t="s">
        <v>24</v>
      </c>
      <c r="C30" s="27"/>
      <c r="D30" s="27">
        <v>239.3</v>
      </c>
      <c r="E30" s="27"/>
      <c r="F30" s="27">
        <v>0</v>
      </c>
      <c r="G30" s="27"/>
    </row>
    <row r="31" spans="1:7" ht="24" customHeight="1" x14ac:dyDescent="0.25">
      <c r="A31" s="7" t="s">
        <v>43</v>
      </c>
      <c r="B31" s="13" t="s">
        <v>7</v>
      </c>
      <c r="C31" s="27">
        <f>C32</f>
        <v>825</v>
      </c>
      <c r="D31" s="27">
        <v>830.40000000000009</v>
      </c>
      <c r="E31" s="27">
        <f t="shared" ref="E31:E45" si="2">D31/C31*100</f>
        <v>100.65454545454546</v>
      </c>
      <c r="F31" s="27">
        <f>F32</f>
        <v>780</v>
      </c>
      <c r="G31" s="27">
        <f t="shared" si="1"/>
        <v>106.46153846153848</v>
      </c>
    </row>
    <row r="32" spans="1:7" ht="24" customHeight="1" x14ac:dyDescent="0.25">
      <c r="A32" s="7" t="s">
        <v>44</v>
      </c>
      <c r="B32" s="16" t="s">
        <v>8</v>
      </c>
      <c r="C32" s="27">
        <v>825</v>
      </c>
      <c r="D32" s="27">
        <v>830.5</v>
      </c>
      <c r="E32" s="27">
        <f t="shared" si="2"/>
        <v>100.66666666666666</v>
      </c>
      <c r="F32" s="27">
        <v>780</v>
      </c>
      <c r="G32" s="27">
        <f t="shared" si="1"/>
        <v>106.47435897435898</v>
      </c>
    </row>
    <row r="33" spans="1:7" ht="27.6" customHeight="1" x14ac:dyDescent="0.25">
      <c r="A33" s="7" t="s">
        <v>60</v>
      </c>
      <c r="B33" s="16" t="s">
        <v>59</v>
      </c>
      <c r="C33" s="27">
        <v>50</v>
      </c>
      <c r="D33" s="27">
        <v>6.2</v>
      </c>
      <c r="E33" s="27">
        <f t="shared" si="2"/>
        <v>12.4</v>
      </c>
      <c r="F33" s="27">
        <v>969.7</v>
      </c>
      <c r="G33" s="27">
        <f t="shared" si="1"/>
        <v>0.63937300195936886</v>
      </c>
    </row>
    <row r="34" spans="1:7" ht="30.75" customHeight="1" x14ac:dyDescent="0.25">
      <c r="A34" s="7" t="s">
        <v>45</v>
      </c>
      <c r="B34" s="11" t="s">
        <v>9</v>
      </c>
      <c r="C34" s="27">
        <f>C35+C36</f>
        <v>5792</v>
      </c>
      <c r="D34" s="27">
        <v>2837.4</v>
      </c>
      <c r="E34" s="27">
        <f t="shared" si="2"/>
        <v>48.988259668508292</v>
      </c>
      <c r="F34" s="27">
        <f>F35+F36</f>
        <v>1678.2</v>
      </c>
      <c r="G34" s="27">
        <f t="shared" si="1"/>
        <v>169.07400786557025</v>
      </c>
    </row>
    <row r="35" spans="1:7" ht="31.5" customHeight="1" x14ac:dyDescent="0.25">
      <c r="A35" s="7" t="s">
        <v>66</v>
      </c>
      <c r="B35" s="12" t="s">
        <v>13</v>
      </c>
      <c r="C35" s="27">
        <v>4692</v>
      </c>
      <c r="D35" s="27">
        <v>1169.4000000000001</v>
      </c>
      <c r="E35" s="27">
        <f t="shared" si="2"/>
        <v>24.923273657289005</v>
      </c>
      <c r="F35" s="27">
        <v>1288.9000000000001</v>
      </c>
      <c r="G35" s="27">
        <f t="shared" si="1"/>
        <v>90.728528202343085</v>
      </c>
    </row>
    <row r="36" spans="1:7" ht="27.75" customHeight="1" x14ac:dyDescent="0.25">
      <c r="A36" s="7" t="s">
        <v>80</v>
      </c>
      <c r="B36" s="12" t="s">
        <v>18</v>
      </c>
      <c r="C36" s="27">
        <v>1100</v>
      </c>
      <c r="D36" s="27">
        <v>1667.9</v>
      </c>
      <c r="E36" s="27">
        <f t="shared" si="2"/>
        <v>151.62727272727275</v>
      </c>
      <c r="F36" s="27">
        <v>389.3</v>
      </c>
      <c r="G36" s="27">
        <f t="shared" si="1"/>
        <v>428.43565373747754</v>
      </c>
    </row>
    <row r="37" spans="1:7" ht="21.6" customHeight="1" x14ac:dyDescent="0.25">
      <c r="A37" s="7" t="s">
        <v>46</v>
      </c>
      <c r="B37" s="13" t="s">
        <v>10</v>
      </c>
      <c r="C37" s="27">
        <v>2979</v>
      </c>
      <c r="D37" s="27">
        <v>697.9</v>
      </c>
      <c r="E37" s="27">
        <f t="shared" si="2"/>
        <v>23.427324605572338</v>
      </c>
      <c r="F37" s="27">
        <v>567.1</v>
      </c>
      <c r="G37" s="27">
        <f t="shared" si="1"/>
        <v>123.06471521777465</v>
      </c>
    </row>
    <row r="38" spans="1:7" ht="22.5" customHeight="1" x14ac:dyDescent="0.25">
      <c r="A38" s="7" t="s">
        <v>47</v>
      </c>
      <c r="B38" s="13" t="s">
        <v>11</v>
      </c>
      <c r="C38" s="27">
        <v>115</v>
      </c>
      <c r="D38" s="27">
        <v>14.8</v>
      </c>
      <c r="E38" s="27">
        <f t="shared" si="2"/>
        <v>12.869565217391305</v>
      </c>
      <c r="F38" s="27">
        <v>-0.7</v>
      </c>
      <c r="G38" s="27">
        <f t="shared" si="1"/>
        <v>-2114.2857142857147</v>
      </c>
    </row>
    <row r="39" spans="1:7" ht="0.75" hidden="1" customHeight="1" x14ac:dyDescent="0.25">
      <c r="A39" s="7" t="s">
        <v>48</v>
      </c>
      <c r="B39" s="17" t="s">
        <v>27</v>
      </c>
      <c r="C39" s="28">
        <v>0</v>
      </c>
      <c r="D39" s="26">
        <v>0</v>
      </c>
      <c r="E39" s="26" t="e">
        <f t="shared" si="2"/>
        <v>#DIV/0!</v>
      </c>
      <c r="F39" s="26">
        <v>0</v>
      </c>
      <c r="G39" s="26" t="e">
        <f t="shared" si="1"/>
        <v>#DIV/0!</v>
      </c>
    </row>
    <row r="40" spans="1:7" ht="15" hidden="1" customHeight="1" x14ac:dyDescent="0.25">
      <c r="A40" s="7" t="s">
        <v>49</v>
      </c>
      <c r="B40" s="17" t="s">
        <v>29</v>
      </c>
      <c r="C40" s="28"/>
      <c r="D40" s="26">
        <v>0</v>
      </c>
      <c r="E40" s="26" t="e">
        <f t="shared" si="2"/>
        <v>#DIV/0!</v>
      </c>
      <c r="F40" s="26">
        <v>0</v>
      </c>
      <c r="G40" s="26" t="e">
        <f t="shared" si="1"/>
        <v>#DIV/0!</v>
      </c>
    </row>
    <row r="41" spans="1:7" ht="24" customHeight="1" x14ac:dyDescent="0.25">
      <c r="A41" s="9" t="s">
        <v>50</v>
      </c>
      <c r="B41" s="13" t="s">
        <v>12</v>
      </c>
      <c r="C41" s="29">
        <f>C42+C43+C44+C45+C47+C49</f>
        <v>376384.4</v>
      </c>
      <c r="D41" s="26">
        <v>126390.60000000002</v>
      </c>
      <c r="E41" s="26">
        <f t="shared" si="2"/>
        <v>33.580190889951872</v>
      </c>
      <c r="F41" s="29">
        <f>F42+F43+F44+F45+F47+F49</f>
        <v>123228.10000000002</v>
      </c>
      <c r="G41" s="26">
        <f t="shared" si="1"/>
        <v>102.5663789346748</v>
      </c>
    </row>
    <row r="42" spans="1:7" ht="20.25" customHeight="1" x14ac:dyDescent="0.25">
      <c r="A42" s="7" t="s">
        <v>71</v>
      </c>
      <c r="B42" s="18" t="s">
        <v>72</v>
      </c>
      <c r="C42" s="30">
        <v>55859.6</v>
      </c>
      <c r="D42" s="27">
        <v>11090.1</v>
      </c>
      <c r="E42" s="27">
        <f t="shared" si="2"/>
        <v>19.853525624959723</v>
      </c>
      <c r="F42" s="27">
        <v>4756.6000000000004</v>
      </c>
      <c r="G42" s="27">
        <f t="shared" si="1"/>
        <v>233.15183113988982</v>
      </c>
    </row>
    <row r="43" spans="1:7" ht="28.5" customHeight="1" x14ac:dyDescent="0.25">
      <c r="A43" s="7" t="s">
        <v>51</v>
      </c>
      <c r="B43" s="12" t="s">
        <v>65</v>
      </c>
      <c r="C43" s="30">
        <v>15807.1</v>
      </c>
      <c r="D43" s="27">
        <v>13438.8</v>
      </c>
      <c r="E43" s="27">
        <f t="shared" si="2"/>
        <v>85.017492139608137</v>
      </c>
      <c r="F43" s="27">
        <v>0</v>
      </c>
      <c r="G43" s="27"/>
    </row>
    <row r="44" spans="1:7" ht="20.25" customHeight="1" x14ac:dyDescent="0.25">
      <c r="A44" s="7" t="s">
        <v>52</v>
      </c>
      <c r="B44" s="19" t="s">
        <v>17</v>
      </c>
      <c r="C44" s="30">
        <v>292473.7</v>
      </c>
      <c r="D44" s="27">
        <v>99619.3</v>
      </c>
      <c r="E44" s="27">
        <f t="shared" si="2"/>
        <v>34.060942915551038</v>
      </c>
      <c r="F44" s="27">
        <v>117734.1</v>
      </c>
      <c r="G44" s="27">
        <f t="shared" si="1"/>
        <v>84.613803477497171</v>
      </c>
    </row>
    <row r="45" spans="1:7" ht="30" customHeight="1" x14ac:dyDescent="0.25">
      <c r="A45" s="7" t="s">
        <v>68</v>
      </c>
      <c r="B45" s="19" t="s">
        <v>87</v>
      </c>
      <c r="C45" s="30">
        <v>12244</v>
      </c>
      <c r="D45" s="27">
        <v>2248.6</v>
      </c>
      <c r="E45" s="27">
        <f t="shared" si="2"/>
        <v>18.364913426984643</v>
      </c>
      <c r="F45" s="27">
        <v>1692.6</v>
      </c>
      <c r="G45" s="27">
        <f t="shared" si="1"/>
        <v>132.84887155854898</v>
      </c>
    </row>
    <row r="46" spans="1:7" ht="3.75" hidden="1" customHeight="1" x14ac:dyDescent="0.25">
      <c r="A46" s="7" t="s">
        <v>81</v>
      </c>
      <c r="B46" s="12" t="s">
        <v>83</v>
      </c>
      <c r="C46" s="30"/>
      <c r="D46" s="27">
        <v>0</v>
      </c>
      <c r="E46" s="26"/>
      <c r="F46" s="27">
        <v>0</v>
      </c>
      <c r="G46" s="27" t="e">
        <f t="shared" si="1"/>
        <v>#DIV/0!</v>
      </c>
    </row>
    <row r="47" spans="1:7" ht="20.25" hidden="1" customHeight="1" x14ac:dyDescent="0.25">
      <c r="A47" s="7" t="s">
        <v>69</v>
      </c>
      <c r="B47" s="12" t="s">
        <v>70</v>
      </c>
      <c r="C47" s="30"/>
      <c r="D47" s="27">
        <v>0</v>
      </c>
      <c r="E47" s="26"/>
      <c r="F47" s="27">
        <v>0</v>
      </c>
      <c r="G47" s="27" t="e">
        <f t="shared" si="1"/>
        <v>#DIV/0!</v>
      </c>
    </row>
    <row r="48" spans="1:7" ht="20.25" hidden="1" customHeight="1" x14ac:dyDescent="0.25">
      <c r="A48" s="20" t="s">
        <v>82</v>
      </c>
      <c r="B48" s="12" t="s">
        <v>84</v>
      </c>
      <c r="C48" s="30"/>
      <c r="D48" s="27">
        <v>0</v>
      </c>
      <c r="E48" s="26"/>
      <c r="F48" s="27">
        <v>0</v>
      </c>
      <c r="G48" s="27" t="e">
        <f t="shared" si="1"/>
        <v>#DIV/0!</v>
      </c>
    </row>
    <row r="49" spans="1:7" ht="46.5" customHeight="1" x14ac:dyDescent="0.25">
      <c r="A49" s="20" t="s">
        <v>61</v>
      </c>
      <c r="B49" s="12" t="s">
        <v>62</v>
      </c>
      <c r="C49" s="30"/>
      <c r="D49" s="27">
        <v>-6.2</v>
      </c>
      <c r="E49" s="26"/>
      <c r="F49" s="27">
        <v>-955.2</v>
      </c>
      <c r="G49" s="27">
        <f t="shared" si="1"/>
        <v>0.64907872696817415</v>
      </c>
    </row>
    <row r="50" spans="1:7" ht="20.25" customHeight="1" x14ac:dyDescent="0.25">
      <c r="A50" s="21"/>
      <c r="B50" s="22" t="s">
        <v>73</v>
      </c>
      <c r="C50" s="29">
        <f>C41+C4</f>
        <v>630793.4</v>
      </c>
      <c r="D50" s="26">
        <v>189030.5</v>
      </c>
      <c r="E50" s="26">
        <f>D50/C50*100</f>
        <v>29.96710174836959</v>
      </c>
      <c r="F50" s="29">
        <f>F41+F4</f>
        <v>186268.2</v>
      </c>
      <c r="G50" s="26">
        <f t="shared" si="1"/>
        <v>101.48296918099815</v>
      </c>
    </row>
    <row r="51" spans="1:7" ht="1.1499999999999999" customHeight="1" x14ac:dyDescent="0.2">
      <c r="A51" s="21"/>
      <c r="B51" s="23" t="s">
        <v>73</v>
      </c>
      <c r="C51" s="24" t="e">
        <f>SUM(C4,#REF!)</f>
        <v>#REF!</v>
      </c>
      <c r="D51" s="24"/>
      <c r="E51" s="24"/>
    </row>
  </sheetData>
  <mergeCells count="1">
    <mergeCell ref="A1:G1"/>
  </mergeCells>
  <phoneticPr fontId="1" type="noConversion"/>
  <printOptions horizontalCentered="1"/>
  <pageMargins left="0.39370078740157483" right="0.19685039370078741" top="0.19685039370078741" bottom="0.19685039370078741" header="0" footer="0"/>
  <pageSetup paperSize="9" scale="5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2016-04-01T07:27:47Z</cp:lastPrinted>
  <dcterms:created xsi:type="dcterms:W3CDTF">2004-12-09T07:13:42Z</dcterms:created>
  <dcterms:modified xsi:type="dcterms:W3CDTF">2016-04-18T10:03:22Z</dcterms:modified>
</cp:coreProperties>
</file>