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<sst xmlns="http://schemas.openxmlformats.org/spreadsheetml/2006/main" count="84" uniqueCount="84">
  <si>
    <t>Наименование показателя</t>
  </si>
  <si>
    <t>1</t>
  </si>
  <si>
    <t>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</si>
  <si>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</si>
  <si>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</si>
  <si>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</si>
  <si>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</si>
  <si>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</si>
  <si>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</si>
  <si>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</si>
  <si>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</si>
  <si>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</si>
  <si>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</si>
  <si>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</si>
  <si>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</si>
  <si>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</si>
  <si>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</si>
  <si>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</si>
  <si>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</si>
  <si>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</si>
  <si>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</si>
  <si>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</si>
  <si>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</si>
  <si>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</si>
  <si>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</si>
  <si>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</si>
  <si>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</si>
  <si>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</si>
  <si>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</si>
  <si>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</si>
  <si>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</si>
  <si>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</si>
  <si>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</si>
  <si>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</si>
  <si>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</si>
  <si>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</si>
  <si>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</si>
  <si>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</si>
  <si>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</si>
  <si>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</si>
  <si>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</si>
  <si>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</si>
  <si>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</si>
  <si>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</si>
  <si>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</si>
  <si>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</si>
  <si>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</si>
  <si>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</si>
  <si>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</si>
  <si>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</si>
  <si>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</si>
  <si>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</si>
  <si>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</si>
  <si>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</si>
  <si>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</si>
  <si>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</si>
  <si>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</si>
  <si>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</si>
  <si>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</si>
  <si>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</si>
  <si>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</si>
  <si>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</si>
  <si>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</si>
  <si>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</si>
  <si>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</si>
  <si>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</si>
  <si>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</si>
  <si>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</si>
  <si>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</si>
  <si>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</si>
  <si>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</si>
  <si>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тыс. руб.</t>
  </si>
  <si>
    <t>Связь и информатика</t>
  </si>
  <si>
    <t>Периодическая печать и издательство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</si>
  <si>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</si>
  <si>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</si>
  <si>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>Дополнительное образование детей</t>
  </si>
  <si>
    <t>Утвержденные бюджетные назначения на 2019 год</t>
  </si>
  <si>
    <t>% исполнения на 01.04.2019</t>
  </si>
  <si>
    <t>Отношение исполнения на 01.04.2019 к 01.04.2018</t>
  </si>
  <si>
    <t>Судебная система</t>
  </si>
  <si>
    <t>Исполнено на 01.10.2019</t>
  </si>
  <si>
    <t>Исполнено на 01.10.2018</t>
  </si>
  <si>
    <t>Аналитические данные о расходах  бюджета района по разделам и подразделам классификации расходов за 9 месяцев 2019 года в сравнении с 9 месяцами 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</si>
</sst>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  <numFmt numFmtId="166" formatCode="[$-FC19]d\ mmmm\ yyyy\ &quot;г.&quot;"/>
    <numFmt numFmtId="167" formatCode="0.0"/>
    <numFmt numFmtId="168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5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68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2.57421875" style="0" customWidth="1"/>
    <col min="2" max="2" width="15.140625" style="15" customWidth="1"/>
    <col min="3" max="3" width="16.140625" style="15" customWidth="1"/>
    <col min="4" max="4" width="11.421875" style="16" customWidth="1"/>
    <col min="5" max="5" width="15.421875" style="15" customWidth="1"/>
    <col min="6" max="6" width="12.8515625" style="16" customWidth="1"/>
  </cols>
  <sheetData>
    <row r="1" spans="1:6" ht="40.5" customHeight="1">
      <c r="A1" s="27" t="s">
        <v>83</v>
      </c>
      <c r="B1" s="27"/>
      <c r="C1" s="27"/>
      <c r="D1" s="27"/>
      <c r="E1" s="27"/>
      <c r="F1" s="27"/>
    </row>
    <row r="2" spans="1:6" ht="12.75">
      <c r="A2" s="1"/>
      <c r="B2" s="2"/>
      <c r="C2" s="2"/>
      <c r="D2" s="7"/>
      <c r="E2" s="2"/>
      <c r="F2" s="7" t="s">
        <v>71</v>
      </c>
    </row>
    <row r="3" spans="1:6" ht="43.5" customHeight="1">
      <c r="A3" s="24" t="s">
        <v>0</v>
      </c>
      <c r="B3" s="3" t="s">
        <v>77</v>
      </c>
      <c r="C3" s="3" t="s">
        <v>81</v>
      </c>
      <c r="D3" s="8" t="s">
        <v>78</v>
      </c>
      <c r="E3" s="3" t="s">
        <v>82</v>
      </c>
      <c r="F3" s="8" t="s">
        <v>79</v>
      </c>
    </row>
    <row r="4" spans="1:6" ht="13.5" thickBot="1">
      <c r="A4" s="26" t="s">
        <v>1</v>
      </c>
      <c r="B4" s="4">
        <v>2</v>
      </c>
      <c r="C4" s="4">
        <v>3</v>
      </c>
      <c r="D4" s="9">
        <v>4</v>
      </c>
      <c r="E4" s="4" t="s">
        <v>2</v>
      </c>
      <c r="F4" s="9">
        <v>6</v>
      </c>
    </row>
    <row r="5" spans="1:6" s="20" customFormat="1" ht="22.5">
      <c r="A5" s="25" t="s">
        <v>74</v>
      </c>
      <c r="B5" s="21">
        <f>B6+B16+B20+B31+B36+B40+B47+B50+B59+B65+B70+B72+B74</f>
        <v>962121.0000000001</v>
      </c>
      <c r="C5" s="18">
        <f>C6+C16+C20+C31+C36+C40+C47+C50+C59+C65+C70+C72+C74</f>
        <v>569800.2</v>
      </c>
      <c r="D5" s="19">
        <f>C5/B5</f>
        <v>0.5922334093113027</v>
      </c>
      <c r="E5" s="18">
        <f>E6+E16+E20+E31+E36+E40+E47+E50+E59+E65+E70+E72+E74</f>
        <v>491399.10000000003</v>
      </c>
      <c r="F5" s="19">
        <f>C5/E5</f>
        <v>1.1595466902564533</v>
      </c>
    </row>
    <row r="6" spans="1:6" s="20" customFormat="1" ht="12.75">
      <c r="A6" s="17" t="s">
        <v>3</v>
      </c>
      <c r="B6" s="18">
        <f>SUM(B7:B13)</f>
        <v>82267.9</v>
      </c>
      <c r="C6" s="18">
        <f>SUM(C7:C13)</f>
        <v>51628.700000000004</v>
      </c>
      <c r="D6" s="19">
        <f aca="true" t="shared" si="0" ref="D6:D68">C6/B6</f>
        <v>0.6275679821655835</v>
      </c>
      <c r="E6" s="18">
        <f>SUM(E7:E13)</f>
        <v>41567.40000000001</v>
      </c>
      <c r="F6" s="19">
        <f aca="true" t="shared" si="1" ref="F6:F68">C6/E6</f>
        <v>1.2420478548092975</v>
      </c>
    </row>
    <row r="7" spans="1:6" ht="21" customHeight="1">
      <c r="A7" s="5" t="s">
        <v>75</v>
      </c>
      <c r="B7" s="10">
        <v>2623.6</v>
      </c>
      <c r="C7" s="10">
        <v>1574.7</v>
      </c>
      <c r="D7" s="11">
        <f>C7/B7</f>
        <v>0.6002058240585455</v>
      </c>
      <c r="E7" s="10">
        <v>1581.4</v>
      </c>
      <c r="F7" s="11">
        <f>C7/E7</f>
        <v>0.9957632477551537</v>
      </c>
    </row>
    <row r="8" spans="1:6" ht="32.25" customHeight="1">
      <c r="A8" s="5" t="s">
        <v>4</v>
      </c>
      <c r="B8" s="10">
        <v>2547.9</v>
      </c>
      <c r="C8" s="10">
        <v>1773.3</v>
      </c>
      <c r="D8" s="11">
        <f t="shared" si="0"/>
        <v>0.6959849287648652</v>
      </c>
      <c r="E8" s="10">
        <v>1697.5</v>
      </c>
      <c r="F8" s="11">
        <f t="shared" si="1"/>
        <v>1.0446539027982327</v>
      </c>
    </row>
    <row r="9" spans="1:6" ht="32.25" customHeight="1">
      <c r="A9" s="5" t="s">
        <v>5</v>
      </c>
      <c r="B9" s="10">
        <v>35597.1</v>
      </c>
      <c r="C9" s="10">
        <v>25156.3</v>
      </c>
      <c r="D9" s="11">
        <f t="shared" si="0"/>
        <v>0.7066952083175315</v>
      </c>
      <c r="E9" s="10">
        <v>26146.9</v>
      </c>
      <c r="F9" s="11">
        <f t="shared" si="1"/>
        <v>0.9621140555859393</v>
      </c>
    </row>
    <row r="10" spans="1:6" ht="12.75">
      <c r="A10" s="22" t="s">
        <v>80</v>
      </c>
      <c r="B10" s="10">
        <v>8.4</v>
      </c>
      <c r="C10" s="10">
        <v>6</v>
      </c>
      <c r="D10" s="11">
        <f t="shared" si="0"/>
        <v>0.7142857142857143</v>
      </c>
      <c r="E10" s="23">
        <v>33.8</v>
      </c>
      <c r="F10" s="11">
        <v>0</v>
      </c>
    </row>
    <row r="11" spans="1:6" ht="32.25" customHeight="1">
      <c r="A11" s="5" t="s">
        <v>6</v>
      </c>
      <c r="B11" s="10">
        <v>9355.2</v>
      </c>
      <c r="C11" s="10">
        <v>6876</v>
      </c>
      <c r="D11" s="11">
        <f t="shared" si="0"/>
        <v>0.7349923037455105</v>
      </c>
      <c r="E11" s="10">
        <v>6927.5</v>
      </c>
      <c r="F11" s="11">
        <f t="shared" si="1"/>
        <v>0.9925658607001082</v>
      </c>
    </row>
    <row r="12" spans="1:6" ht="12.75">
      <c r="A12" s="5" t="s">
        <v>7</v>
      </c>
      <c r="B12" s="10">
        <v>100</v>
      </c>
      <c r="C12" s="10">
        <v>0</v>
      </c>
      <c r="D12" s="11">
        <f t="shared" si="0"/>
        <v>0</v>
      </c>
      <c r="E12" s="10">
        <v>0</v>
      </c>
      <c r="F12" s="11" t="e">
        <f t="shared" si="1"/>
        <v>#DIV/0!</v>
      </c>
    </row>
    <row r="13" spans="1:6" ht="12.75">
      <c r="A13" s="5" t="s">
        <v>8</v>
      </c>
      <c r="B13" s="10">
        <v>32035.7</v>
      </c>
      <c r="C13" s="10">
        <v>16242.4</v>
      </c>
      <c r="D13" s="11">
        <f t="shared" si="0"/>
        <v>0.5070093676741885</v>
      </c>
      <c r="E13" s="10">
        <v>5180.3</v>
      </c>
      <c r="F13" s="11">
        <f t="shared" si="1"/>
        <v>3.135416867748972</v>
      </c>
    </row>
    <row r="14" spans="1:6" ht="12.75" hidden="1">
      <c r="A14" s="5" t="s">
        <v>9</v>
      </c>
      <c r="B14" s="10"/>
      <c r="C14" s="10"/>
      <c r="D14" s="19" t="e">
        <f t="shared" si="0"/>
        <v>#DIV/0!</v>
      </c>
      <c r="E14" s="10"/>
      <c r="F14" s="19" t="e">
        <f t="shared" si="1"/>
        <v>#DIV/0!</v>
      </c>
    </row>
    <row r="15" spans="1:6" ht="12.75" hidden="1">
      <c r="A15" s="5" t="s">
        <v>10</v>
      </c>
      <c r="B15" s="10"/>
      <c r="C15" s="10"/>
      <c r="D15" s="19" t="e">
        <f t="shared" si="0"/>
        <v>#DIV/0!</v>
      </c>
      <c r="E15" s="10"/>
      <c r="F15" s="19" t="e">
        <f t="shared" si="1"/>
        <v>#DIV/0!</v>
      </c>
    </row>
    <row r="16" spans="1:6" s="20" customFormat="1" ht="22.5">
      <c r="A16" s="17" t="s">
        <v>11</v>
      </c>
      <c r="B16" s="18">
        <f>SUM(B17:B19)</f>
        <v>1377.3999999999999</v>
      </c>
      <c r="C16" s="18">
        <f>SUM(C17:C19)</f>
        <v>1039.2</v>
      </c>
      <c r="D16" s="19">
        <f t="shared" si="0"/>
        <v>0.754464933933498</v>
      </c>
      <c r="E16" s="18">
        <f>SUM(E17:E19)</f>
        <v>940.2</v>
      </c>
      <c r="F16" s="19">
        <f t="shared" si="1"/>
        <v>1.105296745373325</v>
      </c>
    </row>
    <row r="17" spans="1:6" ht="21.75" customHeight="1">
      <c r="A17" s="5" t="s">
        <v>12</v>
      </c>
      <c r="B17" s="10">
        <v>1362.6</v>
      </c>
      <c r="C17" s="10">
        <v>1024.4</v>
      </c>
      <c r="D17" s="11">
        <f t="shared" si="0"/>
        <v>0.7517980331718774</v>
      </c>
      <c r="E17" s="10">
        <v>910.2</v>
      </c>
      <c r="F17" s="11">
        <f t="shared" si="1"/>
        <v>1.1254669303449791</v>
      </c>
    </row>
    <row r="18" spans="1:6" ht="12.75" hidden="1">
      <c r="A18" s="5" t="s">
        <v>13</v>
      </c>
      <c r="B18" s="10"/>
      <c r="C18" s="10"/>
      <c r="D18" s="11" t="e">
        <f t="shared" si="0"/>
        <v>#DIV/0!</v>
      </c>
      <c r="E18" s="10"/>
      <c r="F18" s="11" t="e">
        <f t="shared" si="1"/>
        <v>#DIV/0!</v>
      </c>
    </row>
    <row r="19" spans="1:6" ht="21" customHeight="1">
      <c r="A19" s="5" t="s">
        <v>14</v>
      </c>
      <c r="B19" s="10">
        <v>14.8</v>
      </c>
      <c r="C19" s="10">
        <v>14.8</v>
      </c>
      <c r="D19" s="11">
        <f t="shared" si="0"/>
        <v>1</v>
      </c>
      <c r="E19" s="10">
        <v>30</v>
      </c>
      <c r="F19" s="11">
        <v>0</v>
      </c>
    </row>
    <row r="20" spans="1:6" s="20" customFormat="1" ht="12.75">
      <c r="A20" s="17" t="s">
        <v>15</v>
      </c>
      <c r="B20" s="18">
        <f>SUM(B21:B30)</f>
        <v>56815.7</v>
      </c>
      <c r="C20" s="18">
        <f>SUM(C21:C30)</f>
        <v>35688.7</v>
      </c>
      <c r="D20" s="19">
        <f t="shared" si="0"/>
        <v>0.6281485575289929</v>
      </c>
      <c r="E20" s="18">
        <f>SUM(E27:E30)</f>
        <v>26735.8</v>
      </c>
      <c r="F20" s="19">
        <f t="shared" si="1"/>
        <v>1.334865610903732</v>
      </c>
    </row>
    <row r="21" spans="1:6" ht="12.75">
      <c r="A21" s="5" t="s">
        <v>16</v>
      </c>
      <c r="B21" s="10">
        <v>72.7</v>
      </c>
      <c r="C21" s="10">
        <v>72.7</v>
      </c>
      <c r="D21" s="19">
        <f t="shared" si="0"/>
        <v>1</v>
      </c>
      <c r="E21" s="10">
        <v>0</v>
      </c>
      <c r="F21" s="19" t="e">
        <f t="shared" si="1"/>
        <v>#DIV/0!</v>
      </c>
    </row>
    <row r="22" spans="1:6" ht="12.75" hidden="1">
      <c r="A22" s="5" t="s">
        <v>17</v>
      </c>
      <c r="B22" s="10"/>
      <c r="C22" s="10"/>
      <c r="D22" s="19" t="e">
        <f t="shared" si="0"/>
        <v>#DIV/0!</v>
      </c>
      <c r="E22" s="10"/>
      <c r="F22" s="19" t="e">
        <f t="shared" si="1"/>
        <v>#DIV/0!</v>
      </c>
    </row>
    <row r="23" spans="1:6" ht="12.75" hidden="1">
      <c r="A23" s="5" t="s">
        <v>18</v>
      </c>
      <c r="B23" s="10"/>
      <c r="C23" s="10"/>
      <c r="D23" s="19" t="e">
        <f t="shared" si="0"/>
        <v>#DIV/0!</v>
      </c>
      <c r="E23" s="10"/>
      <c r="F23" s="19" t="e">
        <f t="shared" si="1"/>
        <v>#DIV/0!</v>
      </c>
    </row>
    <row r="24" spans="1:6" ht="12.75" hidden="1">
      <c r="A24" s="5" t="s">
        <v>19</v>
      </c>
      <c r="B24" s="10"/>
      <c r="C24" s="10"/>
      <c r="D24" s="19" t="e">
        <f t="shared" si="0"/>
        <v>#DIV/0!</v>
      </c>
      <c r="E24" s="10"/>
      <c r="F24" s="19" t="e">
        <f t="shared" si="1"/>
        <v>#DIV/0!</v>
      </c>
    </row>
    <row r="25" spans="1:6" ht="12.75" hidden="1">
      <c r="A25" s="5" t="s">
        <v>20</v>
      </c>
      <c r="B25" s="10"/>
      <c r="C25" s="10"/>
      <c r="D25" s="19" t="e">
        <f t="shared" si="0"/>
        <v>#DIV/0!</v>
      </c>
      <c r="E25" s="10"/>
      <c r="F25" s="19" t="e">
        <f t="shared" si="1"/>
        <v>#DIV/0!</v>
      </c>
    </row>
    <row r="26" spans="1:6" ht="12.75" hidden="1">
      <c r="A26" s="5" t="s">
        <v>21</v>
      </c>
      <c r="B26" s="10"/>
      <c r="C26" s="10"/>
      <c r="D26" s="19" t="e">
        <f t="shared" si="0"/>
        <v>#DIV/0!</v>
      </c>
      <c r="E26" s="10"/>
      <c r="F26" s="19" t="e">
        <f t="shared" si="1"/>
        <v>#DIV/0!</v>
      </c>
    </row>
    <row r="27" spans="1:6" ht="12.75">
      <c r="A27" s="5" t="s">
        <v>22</v>
      </c>
      <c r="B27" s="10">
        <v>3043</v>
      </c>
      <c r="C27" s="10">
        <v>1521</v>
      </c>
      <c r="D27" s="11">
        <f t="shared" si="0"/>
        <v>0.4998356884653303</v>
      </c>
      <c r="E27" s="10">
        <v>1403.7</v>
      </c>
      <c r="F27" s="11">
        <f t="shared" si="1"/>
        <v>1.0835648642872409</v>
      </c>
    </row>
    <row r="28" spans="1:6" ht="12.75">
      <c r="A28" s="5" t="s">
        <v>23</v>
      </c>
      <c r="B28" s="10">
        <v>28093</v>
      </c>
      <c r="C28" s="10">
        <v>18634.3</v>
      </c>
      <c r="D28" s="11">
        <f t="shared" si="0"/>
        <v>0.6633075855195244</v>
      </c>
      <c r="E28" s="10">
        <v>16331.4</v>
      </c>
      <c r="F28" s="11">
        <f t="shared" si="1"/>
        <v>1.1410105685979157</v>
      </c>
    </row>
    <row r="29" spans="1:6" ht="12.75" hidden="1">
      <c r="A29" s="5" t="s">
        <v>72</v>
      </c>
      <c r="B29" s="10"/>
      <c r="C29" s="10"/>
      <c r="D29" s="11">
        <v>0</v>
      </c>
      <c r="E29" s="10"/>
      <c r="F29" s="11" t="e">
        <f t="shared" si="1"/>
        <v>#DIV/0!</v>
      </c>
    </row>
    <row r="30" spans="1:6" ht="12.75">
      <c r="A30" s="5" t="s">
        <v>24</v>
      </c>
      <c r="B30" s="10">
        <v>25607</v>
      </c>
      <c r="C30" s="10">
        <v>15460.7</v>
      </c>
      <c r="D30" s="11">
        <f t="shared" si="0"/>
        <v>0.6037685008005623</v>
      </c>
      <c r="E30" s="10">
        <v>9000.7</v>
      </c>
      <c r="F30" s="11">
        <f t="shared" si="1"/>
        <v>1.7177219549590588</v>
      </c>
    </row>
    <row r="31" spans="1:6" s="20" customFormat="1" ht="12.75">
      <c r="A31" s="17" t="s">
        <v>25</v>
      </c>
      <c r="B31" s="18">
        <f>SUM(B32:B34)</f>
        <v>77147.59999999999</v>
      </c>
      <c r="C31" s="18">
        <f>SUM(C32:C34)</f>
        <v>7934.099999999999</v>
      </c>
      <c r="D31" s="19">
        <f t="shared" si="0"/>
        <v>0.10284312149697464</v>
      </c>
      <c r="E31" s="18">
        <f>SUM(E32:E33)</f>
        <v>1569.8</v>
      </c>
      <c r="F31" s="19">
        <f t="shared" si="1"/>
        <v>5.054210727481208</v>
      </c>
    </row>
    <row r="32" spans="1:6" ht="12.75">
      <c r="A32" s="5" t="s">
        <v>26</v>
      </c>
      <c r="B32" s="10">
        <v>31667.3</v>
      </c>
      <c r="C32" s="10">
        <v>1302.9</v>
      </c>
      <c r="D32" s="11">
        <f t="shared" si="0"/>
        <v>0.041143387658562625</v>
      </c>
      <c r="E32" s="10">
        <v>1552.8</v>
      </c>
      <c r="F32" s="11">
        <f t="shared" si="1"/>
        <v>0.8390649149922721</v>
      </c>
    </row>
    <row r="33" spans="1:6" ht="12.75">
      <c r="A33" s="5" t="s">
        <v>27</v>
      </c>
      <c r="B33" s="10">
        <v>39119.9</v>
      </c>
      <c r="C33" s="10">
        <v>270.8</v>
      </c>
      <c r="D33" s="11">
        <f t="shared" si="0"/>
        <v>0.00692230808360962</v>
      </c>
      <c r="E33" s="10">
        <v>17</v>
      </c>
      <c r="F33" s="11">
        <v>0</v>
      </c>
    </row>
    <row r="34" spans="1:6" ht="12.75">
      <c r="A34" s="5" t="s">
        <v>28</v>
      </c>
      <c r="B34" s="10">
        <v>6360.4</v>
      </c>
      <c r="C34" s="10">
        <v>6360.4</v>
      </c>
      <c r="D34" s="19">
        <f t="shared" si="0"/>
        <v>1</v>
      </c>
      <c r="E34" s="10">
        <v>0</v>
      </c>
      <c r="F34" s="19" t="e">
        <f t="shared" si="1"/>
        <v>#DIV/0!</v>
      </c>
    </row>
    <row r="35" spans="1:6" ht="22.5" hidden="1">
      <c r="A35" s="5" t="s">
        <v>29</v>
      </c>
      <c r="B35" s="10"/>
      <c r="C35" s="10"/>
      <c r="D35" s="19" t="e">
        <f t="shared" si="0"/>
        <v>#DIV/0!</v>
      </c>
      <c r="E35" s="10"/>
      <c r="F35" s="19" t="e">
        <f t="shared" si="1"/>
        <v>#DIV/0!</v>
      </c>
    </row>
    <row r="36" spans="1:6" s="20" customFormat="1" ht="12.75">
      <c r="A36" s="17" t="s">
        <v>30</v>
      </c>
      <c r="B36" s="18">
        <f>SUM(B39)</f>
        <v>252.3</v>
      </c>
      <c r="C36" s="18">
        <f>SUM(C39)</f>
        <v>12.5</v>
      </c>
      <c r="D36" s="19">
        <f t="shared" si="0"/>
        <v>0.04954419342053111</v>
      </c>
      <c r="E36" s="18">
        <f>SUM(E39)</f>
        <v>5</v>
      </c>
      <c r="F36" s="19">
        <v>0</v>
      </c>
    </row>
    <row r="37" spans="1:6" ht="22.5" hidden="1">
      <c r="A37" s="5" t="s">
        <v>31</v>
      </c>
      <c r="B37" s="10"/>
      <c r="C37" s="10"/>
      <c r="D37" s="19" t="e">
        <f t="shared" si="0"/>
        <v>#DIV/0!</v>
      </c>
      <c r="E37" s="10"/>
      <c r="F37" s="19" t="e">
        <f t="shared" si="1"/>
        <v>#DIV/0!</v>
      </c>
    </row>
    <row r="38" spans="1:6" ht="22.5" hidden="1">
      <c r="A38" s="5" t="s">
        <v>69</v>
      </c>
      <c r="B38" s="10"/>
      <c r="C38" s="10"/>
      <c r="D38" s="19" t="e">
        <f t="shared" si="0"/>
        <v>#DIV/0!</v>
      </c>
      <c r="E38" s="10"/>
      <c r="F38" s="19" t="e">
        <f t="shared" si="1"/>
        <v>#DIV/0!</v>
      </c>
    </row>
    <row r="39" spans="1:6" ht="12.75">
      <c r="A39" s="5" t="s">
        <v>32</v>
      </c>
      <c r="B39" s="10">
        <v>252.3</v>
      </c>
      <c r="C39" s="10">
        <v>12.5</v>
      </c>
      <c r="D39" s="11">
        <f t="shared" si="0"/>
        <v>0.04954419342053111</v>
      </c>
      <c r="E39" s="10">
        <v>5</v>
      </c>
      <c r="F39" s="11">
        <v>0</v>
      </c>
    </row>
    <row r="40" spans="1:6" s="20" customFormat="1" ht="12.75">
      <c r="A40" s="17" t="s">
        <v>33</v>
      </c>
      <c r="B40" s="18">
        <f>SUM(B41:B46)</f>
        <v>499355.20000000007</v>
      </c>
      <c r="C40" s="18">
        <f>SUM(C41:C46)</f>
        <v>345259.2</v>
      </c>
      <c r="D40" s="19">
        <f t="shared" si="0"/>
        <v>0.691410042390667</v>
      </c>
      <c r="E40" s="18">
        <f>SUM(E41:E46)</f>
        <v>316549.2</v>
      </c>
      <c r="F40" s="19">
        <f t="shared" si="1"/>
        <v>1.0906968016346275</v>
      </c>
    </row>
    <row r="41" spans="1:6" ht="12.75">
      <c r="A41" s="5" t="s">
        <v>34</v>
      </c>
      <c r="B41" s="10">
        <v>140555.4</v>
      </c>
      <c r="C41" s="10">
        <v>110247.8</v>
      </c>
      <c r="D41" s="11">
        <f t="shared" si="0"/>
        <v>0.7843725676850551</v>
      </c>
      <c r="E41" s="10">
        <v>98225.8</v>
      </c>
      <c r="F41" s="11">
        <f t="shared" si="1"/>
        <v>1.1223914694509995</v>
      </c>
    </row>
    <row r="42" spans="1:6" ht="12.75">
      <c r="A42" s="5" t="s">
        <v>35</v>
      </c>
      <c r="B42" s="10">
        <v>281072.9</v>
      </c>
      <c r="C42" s="10">
        <v>184734.4</v>
      </c>
      <c r="D42" s="11">
        <f t="shared" si="0"/>
        <v>0.6572472835339158</v>
      </c>
      <c r="E42" s="10">
        <v>176370.2</v>
      </c>
      <c r="F42" s="11">
        <f t="shared" si="1"/>
        <v>1.047424111329465</v>
      </c>
    </row>
    <row r="43" spans="1:6" ht="12.75">
      <c r="A43" s="5" t="s">
        <v>76</v>
      </c>
      <c r="B43" s="10">
        <v>35782.7</v>
      </c>
      <c r="C43" s="10">
        <v>20454.1</v>
      </c>
      <c r="D43" s="11">
        <f t="shared" si="0"/>
        <v>0.5716198051013479</v>
      </c>
      <c r="E43" s="10">
        <v>19657.8</v>
      </c>
      <c r="F43" s="11">
        <v>0</v>
      </c>
    </row>
    <row r="44" spans="1:6" ht="22.5" hidden="1">
      <c r="A44" s="5" t="s">
        <v>36</v>
      </c>
      <c r="B44" s="10"/>
      <c r="C44" s="10"/>
      <c r="D44" s="11" t="e">
        <f t="shared" si="0"/>
        <v>#DIV/0!</v>
      </c>
      <c r="E44" s="10"/>
      <c r="F44" s="11" t="e">
        <f t="shared" si="1"/>
        <v>#DIV/0!</v>
      </c>
    </row>
    <row r="45" spans="1:6" ht="12.75">
      <c r="A45" s="5" t="s">
        <v>37</v>
      </c>
      <c r="B45" s="10">
        <v>2504.9</v>
      </c>
      <c r="C45" s="10">
        <v>1946.7</v>
      </c>
      <c r="D45" s="11">
        <f t="shared" si="0"/>
        <v>0.7771567727254581</v>
      </c>
      <c r="E45" s="10">
        <v>2103.4</v>
      </c>
      <c r="F45" s="11">
        <f t="shared" si="1"/>
        <v>0.9255015688884662</v>
      </c>
    </row>
    <row r="46" spans="1:6" ht="12.75">
      <c r="A46" s="5" t="s">
        <v>38</v>
      </c>
      <c r="B46" s="10">
        <v>39439.3</v>
      </c>
      <c r="C46" s="10">
        <v>27876.2</v>
      </c>
      <c r="D46" s="11">
        <f t="shared" si="0"/>
        <v>0.7068127476907551</v>
      </c>
      <c r="E46" s="10">
        <v>20192</v>
      </c>
      <c r="F46" s="11">
        <f t="shared" si="1"/>
        <v>1.3805566561014264</v>
      </c>
    </row>
    <row r="47" spans="1:6" s="20" customFormat="1" ht="12.75">
      <c r="A47" s="17" t="s">
        <v>39</v>
      </c>
      <c r="B47" s="18">
        <f>SUM(B48:B49)</f>
        <v>79948.1</v>
      </c>
      <c r="C47" s="18">
        <f>SUM(C48:C49)</f>
        <v>53808.5</v>
      </c>
      <c r="D47" s="19">
        <f t="shared" si="0"/>
        <v>0.673042886572664</v>
      </c>
      <c r="E47" s="18">
        <f>SUM(E48:E49)</f>
        <v>36239</v>
      </c>
      <c r="F47" s="19">
        <f t="shared" si="1"/>
        <v>1.4848229807665774</v>
      </c>
    </row>
    <row r="48" spans="1:6" ht="12.75">
      <c r="A48" s="5" t="s">
        <v>40</v>
      </c>
      <c r="B48" s="10">
        <v>77836.1</v>
      </c>
      <c r="C48" s="10">
        <v>51696.5</v>
      </c>
      <c r="D48" s="11">
        <f t="shared" si="0"/>
        <v>0.6641712521567755</v>
      </c>
      <c r="E48" s="10">
        <v>29670.5</v>
      </c>
      <c r="F48" s="11">
        <f t="shared" si="1"/>
        <v>1.7423535161187038</v>
      </c>
    </row>
    <row r="49" spans="1:6" ht="12.75">
      <c r="A49" s="5" t="s">
        <v>41</v>
      </c>
      <c r="B49" s="10">
        <v>2112</v>
      </c>
      <c r="C49" s="10">
        <v>2112</v>
      </c>
      <c r="D49" s="11">
        <f t="shared" si="0"/>
        <v>1</v>
      </c>
      <c r="E49" s="10">
        <v>6568.5</v>
      </c>
      <c r="F49" s="11">
        <f t="shared" si="1"/>
        <v>0.32153459693994063</v>
      </c>
    </row>
    <row r="50" spans="1:6" s="20" customFormat="1" ht="12.75">
      <c r="A50" s="17" t="s">
        <v>42</v>
      </c>
      <c r="B50" s="18">
        <f>B57+B58</f>
        <v>597.8</v>
      </c>
      <c r="C50" s="18">
        <f>C57+C58</f>
        <v>24</v>
      </c>
      <c r="D50" s="11">
        <f t="shared" si="0"/>
        <v>0.04014720642355303</v>
      </c>
      <c r="E50" s="18">
        <f>E57+E58</f>
        <v>158.2</v>
      </c>
      <c r="F50" s="19">
        <f t="shared" si="1"/>
        <v>0.15170670037926676</v>
      </c>
    </row>
    <row r="51" spans="1:6" ht="12.75" hidden="1">
      <c r="A51" s="5" t="s">
        <v>43</v>
      </c>
      <c r="B51" s="10"/>
      <c r="C51" s="10"/>
      <c r="D51" s="11" t="e">
        <f t="shared" si="0"/>
        <v>#DIV/0!</v>
      </c>
      <c r="E51" s="10"/>
      <c r="F51" s="19" t="e">
        <f t="shared" si="1"/>
        <v>#DIV/0!</v>
      </c>
    </row>
    <row r="52" spans="1:6" ht="12.75" hidden="1">
      <c r="A52" s="5" t="s">
        <v>44</v>
      </c>
      <c r="B52" s="10"/>
      <c r="C52" s="10"/>
      <c r="D52" s="11" t="e">
        <f t="shared" si="0"/>
        <v>#DIV/0!</v>
      </c>
      <c r="E52" s="10"/>
      <c r="F52" s="19" t="e">
        <f t="shared" si="1"/>
        <v>#DIV/0!</v>
      </c>
    </row>
    <row r="53" spans="1:6" ht="22.5" hidden="1">
      <c r="A53" s="5" t="s">
        <v>45</v>
      </c>
      <c r="B53" s="10"/>
      <c r="C53" s="10"/>
      <c r="D53" s="11" t="e">
        <f t="shared" si="0"/>
        <v>#DIV/0!</v>
      </c>
      <c r="E53" s="10"/>
      <c r="F53" s="19" t="e">
        <f t="shared" si="1"/>
        <v>#DIV/0!</v>
      </c>
    </row>
    <row r="54" spans="1:6" ht="12.75" hidden="1">
      <c r="A54" s="5" t="s">
        <v>46</v>
      </c>
      <c r="B54" s="10"/>
      <c r="C54" s="10"/>
      <c r="D54" s="11" t="e">
        <f t="shared" si="0"/>
        <v>#DIV/0!</v>
      </c>
      <c r="E54" s="10"/>
      <c r="F54" s="19" t="e">
        <f t="shared" si="1"/>
        <v>#DIV/0!</v>
      </c>
    </row>
    <row r="55" spans="1:6" ht="12.75" hidden="1">
      <c r="A55" s="5" t="s">
        <v>47</v>
      </c>
      <c r="B55" s="10"/>
      <c r="C55" s="10"/>
      <c r="D55" s="11" t="e">
        <f t="shared" si="0"/>
        <v>#DIV/0!</v>
      </c>
      <c r="E55" s="10"/>
      <c r="F55" s="19" t="e">
        <f t="shared" si="1"/>
        <v>#DIV/0!</v>
      </c>
    </row>
    <row r="56" spans="1:6" ht="22.5" hidden="1">
      <c r="A56" s="5" t="s">
        <v>48</v>
      </c>
      <c r="B56" s="10"/>
      <c r="C56" s="10"/>
      <c r="D56" s="11" t="e">
        <f t="shared" si="0"/>
        <v>#DIV/0!</v>
      </c>
      <c r="E56" s="10"/>
      <c r="F56" s="19" t="e">
        <f t="shared" si="1"/>
        <v>#DIV/0!</v>
      </c>
    </row>
    <row r="57" spans="1:6" ht="12.75">
      <c r="A57" s="5" t="s">
        <v>49</v>
      </c>
      <c r="B57" s="10">
        <v>429.8</v>
      </c>
      <c r="C57" s="10">
        <v>0</v>
      </c>
      <c r="D57" s="11">
        <f t="shared" si="0"/>
        <v>0</v>
      </c>
      <c r="E57" s="10">
        <v>134.2</v>
      </c>
      <c r="F57" s="11">
        <f t="shared" si="1"/>
        <v>0</v>
      </c>
    </row>
    <row r="58" spans="1:6" ht="12.75">
      <c r="A58" s="5" t="s">
        <v>50</v>
      </c>
      <c r="B58" s="10">
        <v>168</v>
      </c>
      <c r="C58" s="10">
        <v>24</v>
      </c>
      <c r="D58" s="11">
        <f t="shared" si="0"/>
        <v>0.14285714285714285</v>
      </c>
      <c r="E58" s="10">
        <v>24</v>
      </c>
      <c r="F58" s="11">
        <v>0</v>
      </c>
    </row>
    <row r="59" spans="1:6" s="20" customFormat="1" ht="12.75">
      <c r="A59" s="17" t="s">
        <v>51</v>
      </c>
      <c r="B59" s="18">
        <f>SUM(B60:B64)</f>
        <v>31046.1</v>
      </c>
      <c r="C59" s="18">
        <f>SUM(C60:C64)</f>
        <v>24710.6</v>
      </c>
      <c r="D59" s="19">
        <f t="shared" si="0"/>
        <v>0.7959325003784694</v>
      </c>
      <c r="E59" s="18">
        <f>SUM(E60:E64)</f>
        <v>13685.900000000001</v>
      </c>
      <c r="F59" s="19">
        <f t="shared" si="1"/>
        <v>1.8055516991940608</v>
      </c>
    </row>
    <row r="60" spans="1:6" ht="12.75">
      <c r="A60" s="5" t="s">
        <v>52</v>
      </c>
      <c r="B60" s="10">
        <v>6259.3</v>
      </c>
      <c r="C60" s="10">
        <v>4699.2</v>
      </c>
      <c r="D60" s="11">
        <f t="shared" si="0"/>
        <v>0.7507548767434058</v>
      </c>
      <c r="E60" s="10">
        <v>4828.2</v>
      </c>
      <c r="F60" s="11">
        <f t="shared" si="1"/>
        <v>0.9732819684354418</v>
      </c>
    </row>
    <row r="61" spans="1:6" ht="12.75" hidden="1">
      <c r="A61" s="5" t="s">
        <v>53</v>
      </c>
      <c r="B61" s="10"/>
      <c r="C61" s="10"/>
      <c r="D61" s="11" t="e">
        <f t="shared" si="0"/>
        <v>#DIV/0!</v>
      </c>
      <c r="E61" s="10"/>
      <c r="F61" s="11" t="e">
        <f t="shared" si="1"/>
        <v>#DIV/0!</v>
      </c>
    </row>
    <row r="62" spans="1:6" ht="12.75">
      <c r="A62" s="5" t="s">
        <v>54</v>
      </c>
      <c r="B62" s="10">
        <v>17823.8</v>
      </c>
      <c r="C62" s="10">
        <v>15170.9</v>
      </c>
      <c r="D62" s="11">
        <f t="shared" si="0"/>
        <v>0.8511596853645126</v>
      </c>
      <c r="E62" s="10">
        <v>4075</v>
      </c>
      <c r="F62" s="11">
        <f t="shared" si="1"/>
        <v>3.722920245398773</v>
      </c>
    </row>
    <row r="63" spans="1:6" ht="12.75">
      <c r="A63" s="5" t="s">
        <v>55</v>
      </c>
      <c r="B63" s="10">
        <v>6443</v>
      </c>
      <c r="C63" s="10">
        <v>4540.5</v>
      </c>
      <c r="D63" s="11">
        <f t="shared" si="0"/>
        <v>0.7047182989290703</v>
      </c>
      <c r="E63" s="10">
        <v>4682.7</v>
      </c>
      <c r="F63" s="11">
        <f t="shared" si="1"/>
        <v>0.9696329040937921</v>
      </c>
    </row>
    <row r="64" spans="1:6" ht="12.75">
      <c r="A64" s="5" t="s">
        <v>56</v>
      </c>
      <c r="B64" s="10">
        <v>520</v>
      </c>
      <c r="C64" s="10">
        <v>300</v>
      </c>
      <c r="D64" s="11">
        <f t="shared" si="0"/>
        <v>0.5769230769230769</v>
      </c>
      <c r="E64" s="10">
        <v>100</v>
      </c>
      <c r="F64" s="11">
        <f t="shared" si="1"/>
        <v>3</v>
      </c>
    </row>
    <row r="65" spans="1:6" s="20" customFormat="1" ht="12.75">
      <c r="A65" s="17" t="s">
        <v>57</v>
      </c>
      <c r="B65" s="18">
        <f>SUM(B66:B67)</f>
        <v>84333.5</v>
      </c>
      <c r="C65" s="18">
        <f>SUM(C66:C67)</f>
        <v>21100.8</v>
      </c>
      <c r="D65" s="19">
        <f t="shared" si="0"/>
        <v>0.2502066201450195</v>
      </c>
      <c r="E65" s="18">
        <f>SUM(E66:E67)</f>
        <v>18791.6</v>
      </c>
      <c r="F65" s="19">
        <f t="shared" si="1"/>
        <v>1.122884693160774</v>
      </c>
    </row>
    <row r="66" spans="1:6" ht="12.75">
      <c r="A66" s="5" t="s">
        <v>58</v>
      </c>
      <c r="B66" s="10">
        <v>62291.9</v>
      </c>
      <c r="C66" s="10">
        <v>19172.7</v>
      </c>
      <c r="D66" s="11">
        <f t="shared" si="0"/>
        <v>0.30778801096129677</v>
      </c>
      <c r="E66" s="10">
        <v>18415.1</v>
      </c>
      <c r="F66" s="11">
        <f t="shared" si="1"/>
        <v>1.041140151288888</v>
      </c>
    </row>
    <row r="67" spans="1:6" ht="12.75">
      <c r="A67" s="5" t="s">
        <v>59</v>
      </c>
      <c r="B67" s="10">
        <v>22041.6</v>
      </c>
      <c r="C67" s="10">
        <v>1928.1</v>
      </c>
      <c r="D67" s="11">
        <f t="shared" si="0"/>
        <v>0.08747550087108014</v>
      </c>
      <c r="E67" s="10">
        <v>376.5</v>
      </c>
      <c r="F67" s="11">
        <f t="shared" si="1"/>
        <v>5.121115537848605</v>
      </c>
    </row>
    <row r="68" spans="1:6" ht="12.75" hidden="1">
      <c r="A68" s="5" t="s">
        <v>60</v>
      </c>
      <c r="B68" s="10"/>
      <c r="C68" s="10"/>
      <c r="D68" s="19" t="e">
        <f t="shared" si="0"/>
        <v>#DIV/0!</v>
      </c>
      <c r="E68" s="10"/>
      <c r="F68" s="19" t="e">
        <f t="shared" si="1"/>
        <v>#DIV/0!</v>
      </c>
    </row>
    <row r="69" spans="1:6" ht="22.5" hidden="1">
      <c r="A69" s="5" t="s">
        <v>61</v>
      </c>
      <c r="B69" s="10"/>
      <c r="C69" s="10"/>
      <c r="D69" s="19" t="e">
        <f aca="true" t="shared" si="2" ref="D69:D76">C69/B69</f>
        <v>#DIV/0!</v>
      </c>
      <c r="E69" s="10"/>
      <c r="F69" s="19" t="e">
        <f aca="true" t="shared" si="3" ref="F69:F75">C69/E69</f>
        <v>#DIV/0!</v>
      </c>
    </row>
    <row r="70" spans="1:6" s="20" customFormat="1" ht="12.75">
      <c r="A70" s="17" t="s">
        <v>62</v>
      </c>
      <c r="B70" s="18">
        <f>SUM(B71)</f>
        <v>1650</v>
      </c>
      <c r="C70" s="18">
        <f>SUM(C71)</f>
        <v>765</v>
      </c>
      <c r="D70" s="19">
        <f t="shared" si="2"/>
        <v>0.4636363636363636</v>
      </c>
      <c r="E70" s="18">
        <f>SUM(E71)</f>
        <v>720</v>
      </c>
      <c r="F70" s="19">
        <f t="shared" si="3"/>
        <v>1.0625</v>
      </c>
    </row>
    <row r="71" spans="1:6" ht="12.75">
      <c r="A71" s="5" t="s">
        <v>73</v>
      </c>
      <c r="B71" s="10">
        <v>1650</v>
      </c>
      <c r="C71" s="10">
        <v>765</v>
      </c>
      <c r="D71" s="11">
        <f t="shared" si="2"/>
        <v>0.4636363636363636</v>
      </c>
      <c r="E71" s="10">
        <v>720</v>
      </c>
      <c r="F71" s="11">
        <f t="shared" si="3"/>
        <v>1.0625</v>
      </c>
    </row>
    <row r="72" spans="1:6" s="20" customFormat="1" ht="22.5">
      <c r="A72" s="17" t="s">
        <v>63</v>
      </c>
      <c r="B72" s="18">
        <f>SUM(B73)</f>
        <v>1000</v>
      </c>
      <c r="C72" s="18">
        <f>SUM(C73)</f>
        <v>3.7</v>
      </c>
      <c r="D72" s="19">
        <f t="shared" si="2"/>
        <v>0.0037</v>
      </c>
      <c r="E72" s="18">
        <f>SUM(E73)</f>
        <v>15.2</v>
      </c>
      <c r="F72" s="19">
        <v>0</v>
      </c>
    </row>
    <row r="73" spans="1:6" ht="21" customHeight="1">
      <c r="A73" s="5" t="s">
        <v>64</v>
      </c>
      <c r="B73" s="10">
        <v>1000</v>
      </c>
      <c r="C73" s="10">
        <v>3.7</v>
      </c>
      <c r="D73" s="11">
        <f t="shared" si="2"/>
        <v>0.0037</v>
      </c>
      <c r="E73" s="10">
        <v>15.2</v>
      </c>
      <c r="F73" s="11">
        <v>0</v>
      </c>
    </row>
    <row r="74" spans="1:6" s="20" customFormat="1" ht="33.75">
      <c r="A74" s="17" t="s">
        <v>70</v>
      </c>
      <c r="B74" s="18">
        <f>SUM(B75:B77)</f>
        <v>46329.4</v>
      </c>
      <c r="C74" s="18">
        <f>SUM(C75:C77)</f>
        <v>27825.199999999997</v>
      </c>
      <c r="D74" s="19">
        <f t="shared" si="2"/>
        <v>0.6005948706436949</v>
      </c>
      <c r="E74" s="18">
        <f>SUM(E75:E76)</f>
        <v>34421.8</v>
      </c>
      <c r="F74" s="19">
        <f t="shared" si="3"/>
        <v>0.8083598184871214</v>
      </c>
    </row>
    <row r="75" spans="1:6" ht="33.75">
      <c r="A75" s="5" t="s">
        <v>65</v>
      </c>
      <c r="B75" s="10">
        <v>22459.5</v>
      </c>
      <c r="C75" s="10">
        <v>19813.6</v>
      </c>
      <c r="D75" s="11">
        <f t="shared" si="2"/>
        <v>0.8821923907477904</v>
      </c>
      <c r="E75" s="10">
        <v>25167.3</v>
      </c>
      <c r="F75" s="11">
        <f t="shared" si="3"/>
        <v>0.787275552005976</v>
      </c>
    </row>
    <row r="76" spans="1:6" ht="12.75">
      <c r="A76" s="5" t="s">
        <v>66</v>
      </c>
      <c r="B76" s="10">
        <v>22887.9</v>
      </c>
      <c r="C76" s="10">
        <v>8011.6</v>
      </c>
      <c r="D76" s="11">
        <f t="shared" si="2"/>
        <v>0.3500364821586952</v>
      </c>
      <c r="E76" s="10">
        <v>9254.5</v>
      </c>
      <c r="F76" s="11">
        <f>C76/E76</f>
        <v>0.8656977686530877</v>
      </c>
    </row>
    <row r="77" spans="1:6" ht="23.25" thickBot="1">
      <c r="A77" s="5" t="s">
        <v>67</v>
      </c>
      <c r="B77" s="10">
        <v>982</v>
      </c>
      <c r="C77" s="10">
        <v>0</v>
      </c>
      <c r="D77" s="11">
        <f>C77/B77</f>
        <v>0</v>
      </c>
      <c r="E77" s="10">
        <v>0</v>
      </c>
      <c r="F77" s="11" t="e">
        <f>C77/E77</f>
        <v>#DIV/0!</v>
      </c>
    </row>
    <row r="78" spans="1:6" ht="23.25" hidden="1" thickBot="1">
      <c r="A78" s="5" t="s">
        <v>68</v>
      </c>
      <c r="B78" s="10"/>
      <c r="C78" s="10"/>
      <c r="D78" s="12"/>
      <c r="E78" s="10"/>
      <c r="F78" s="12"/>
    </row>
    <row r="79" spans="1:6" ht="12.75">
      <c r="A79" s="6"/>
      <c r="B79" s="13"/>
      <c r="C79" s="13"/>
      <c r="D79" s="14"/>
      <c r="E79" s="13"/>
      <c r="F79" s="14"/>
    </row>
  </sheetData>
  <sheetProtection/>
  <mergeCells count="1">
    <mergeCell ref="A1:F1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buh5</cp:lastModifiedBy>
  <cp:lastPrinted>2019-05-20T08:45:06Z</cp:lastPrinted>
  <dcterms:created xsi:type="dcterms:W3CDTF">2016-09-09T11:17:58Z</dcterms:created>
  <dcterms:modified xsi:type="dcterms:W3CDTF">2019-10-28T06:28:34Z</dcterms:modified>
  <cp:category/>
  <cp:version/>
  <cp:contentType/>
  <cp:contentStatus/>
</cp:coreProperties>
</file>