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САЙТ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Отчет!$B$1:$B$43</definedName>
  </definedNames>
  <calcPr calcId="152511"/>
</workbook>
</file>

<file path=xl/calcChain.xml><?xml version="1.0" encoding="utf-8"?>
<calcChain xmlns="http://schemas.openxmlformats.org/spreadsheetml/2006/main">
  <c r="I43" i="2" l="1"/>
  <c r="C34" i="2"/>
  <c r="C29" i="2"/>
  <c r="C26" i="2"/>
  <c r="C18" i="2"/>
  <c r="C17" i="2" s="1"/>
  <c r="C10" i="2"/>
  <c r="C7" i="2"/>
  <c r="C6" i="2"/>
  <c r="C5" i="2" s="1"/>
  <c r="C44" i="2" s="1"/>
  <c r="F10" i="2"/>
  <c r="E34" i="2" l="1"/>
  <c r="E29" i="2"/>
  <c r="E26" i="2"/>
  <c r="E18" i="2"/>
  <c r="E17" i="2" s="1"/>
  <c r="E7" i="2"/>
  <c r="E6" i="2"/>
  <c r="E5" i="2" l="1"/>
  <c r="E44" i="2" s="1"/>
  <c r="F18" i="2"/>
  <c r="D18" i="2"/>
  <c r="F34" i="2"/>
  <c r="D34" i="2"/>
  <c r="F29" i="2" l="1"/>
  <c r="F26" i="2"/>
  <c r="D10" i="2"/>
  <c r="I42" i="2" l="1"/>
  <c r="F7" i="2" l="1"/>
  <c r="F6" i="2" s="1"/>
  <c r="G38" i="2" l="1"/>
  <c r="D29" i="2"/>
  <c r="D26" i="2"/>
  <c r="D7" i="2"/>
  <c r="D17" i="2" l="1"/>
  <c r="D6" i="2"/>
  <c r="D5" i="2" l="1"/>
  <c r="D44" i="2" s="1"/>
  <c r="J38" i="2"/>
  <c r="I38" i="2"/>
  <c r="H38" i="2"/>
  <c r="J37" i="2"/>
  <c r="I37" i="2"/>
  <c r="H37" i="2"/>
  <c r="G37" i="2"/>
  <c r="J36" i="2"/>
  <c r="I36" i="2"/>
  <c r="H36" i="2"/>
  <c r="G36" i="2"/>
  <c r="J35" i="2"/>
  <c r="I35" i="2"/>
  <c r="I34" i="2" s="1"/>
  <c r="H35" i="2"/>
  <c r="G35" i="2"/>
  <c r="I33" i="2"/>
  <c r="J32" i="2"/>
  <c r="I32" i="2"/>
  <c r="H32" i="2"/>
  <c r="G32" i="2"/>
  <c r="J31" i="2"/>
  <c r="I31" i="2"/>
  <c r="H31" i="2"/>
  <c r="G31" i="2"/>
  <c r="J30" i="2"/>
  <c r="I30" i="2"/>
  <c r="H30" i="2"/>
  <c r="G30" i="2"/>
  <c r="I29" i="2"/>
  <c r="J27" i="2"/>
  <c r="I27" i="2"/>
  <c r="H27" i="2"/>
  <c r="G27" i="2"/>
  <c r="J26" i="2"/>
  <c r="J25" i="2"/>
  <c r="I25" i="2"/>
  <c r="H25" i="2"/>
  <c r="G25" i="2"/>
  <c r="J23" i="2"/>
  <c r="I23" i="2"/>
  <c r="H23" i="2"/>
  <c r="G23" i="2"/>
  <c r="H21" i="2"/>
  <c r="G21" i="2"/>
  <c r="J20" i="2"/>
  <c r="I20" i="2"/>
  <c r="H20" i="2"/>
  <c r="G20" i="2"/>
  <c r="I19" i="2"/>
  <c r="H19" i="2"/>
  <c r="G19" i="2"/>
  <c r="F17" i="2"/>
  <c r="J15" i="2"/>
  <c r="I15" i="2"/>
  <c r="H15" i="2"/>
  <c r="G15" i="2"/>
  <c r="J14" i="2"/>
  <c r="I14" i="2"/>
  <c r="H14" i="2"/>
  <c r="G14" i="2"/>
  <c r="H13" i="2"/>
  <c r="G13" i="2"/>
  <c r="J12" i="2"/>
  <c r="I12" i="2"/>
  <c r="H12" i="2"/>
  <c r="G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G18" i="2" l="1"/>
  <c r="F5" i="2"/>
  <c r="F44" i="2" s="1"/>
  <c r="G26" i="2"/>
  <c r="I26" i="2"/>
  <c r="H7" i="2"/>
  <c r="J7" i="2"/>
  <c r="H29" i="2"/>
  <c r="J29" i="2"/>
  <c r="G7" i="2"/>
  <c r="H10" i="2"/>
  <c r="H18" i="2"/>
  <c r="H26" i="2"/>
  <c r="G29" i="2"/>
  <c r="H17" i="2" l="1"/>
  <c r="G17" i="2"/>
  <c r="H6" i="2"/>
  <c r="G6" i="2"/>
  <c r="G5" i="2" l="1"/>
  <c r="H5" i="2"/>
  <c r="H44" i="2" l="1"/>
  <c r="G44" i="2"/>
  <c r="G34" i="2"/>
  <c r="H34" i="2"/>
  <c r="J34" i="2"/>
  <c r="J10" i="2"/>
  <c r="I13" i="2"/>
  <c r="I10" i="2" l="1"/>
  <c r="I6" i="2" l="1"/>
  <c r="J6" i="2"/>
  <c r="J21" i="2"/>
  <c r="J18" i="2" s="1"/>
  <c r="I21" i="2"/>
  <c r="I28" i="2"/>
  <c r="I24" i="2"/>
  <c r="I18" i="2" l="1"/>
  <c r="I17" i="2"/>
  <c r="J17" i="2" l="1"/>
  <c r="J5" i="2"/>
  <c r="I5" i="2"/>
  <c r="J44" i="2" l="1"/>
  <c r="I44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<sst xmlns="http://schemas.openxmlformats.org/spreadsheetml/2006/main" count="88" uniqueCount="88">
  <si>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</si>
  <si>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</si>
  <si>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</si>
  <si>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</si>
  <si>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</si>
  <si>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</si>
  <si>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</si>
  <si>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</si>
  <si>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</si>
  <si>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</si>
  <si>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</si>
  <si>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</si>
  <si>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</si>
  <si>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</si>
  <si>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</si>
  <si>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</si>
  <si>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</si>
  <si>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</si>
  <si>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</si>
  <si>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</si>
  <si>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</si>
  <si>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</si>
  <si>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</si>
  <si>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</si>
  <si>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</si>
  <si>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</si>
  <si>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</si>
  <si>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</si>
  <si>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</si>
  <si>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</si>
  <si>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</si>
  <si>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</si>
  <si>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</si>
  <si>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</si>
  <si>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</si>
  <si>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</si>
  <si>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</si>
  <si>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</si>
  <si>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</si>
  <si>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</si>
  <si>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</si>
  <si>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</si>
  <si>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</si>
  <si>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</si>
  <si>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</si>
  <si>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</si>
  <si>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</si>
  <si>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</si>
  <si>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</si>
  <si>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</si>
  <si>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</si>
  <si>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</si>
  <si>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</si>
  <si>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</si>
  <si>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</si>
  <si>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</si>
  <si>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</si>
  <si>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</si>
  <si>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</si>
  <si>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</si>
  <si>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</si>
  <si>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</si>
  <si>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</si>
  <si>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</si>
  <si>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</si>
  <si>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</si>
  <si>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</si>
  <si>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</si>
  <si>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</si>
  <si>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</si>
  <si>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</si>
  <si>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</si>
  <si>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</si>
  <si>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</si>
  <si>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</si>
  <si>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</si>
  <si>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</si>
  <si>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</si>
  <si>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</si>
  <si>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Исполнено на 01.04.2020 г.</t>
  </si>
  <si>
    <t>2 02 09000 05</t>
  </si>
  <si>
    <t xml:space="preserve">Прочие безвозмездные поступления из бюджетов субъектов </t>
  </si>
  <si>
    <t>Первонач-й бюджет         2021 год</t>
  </si>
  <si>
    <t>Утвержден-й бюджет         2021 год</t>
  </si>
  <si>
    <t>Исполнено на 01.04.2021 г.</t>
  </si>
  <si>
    <t>Рост (снижение)  поступлений на 01.04.2021 г. к 01.04.2020 г., тыс. руб.</t>
  </si>
  <si>
    <t>Рост (снижение)  поступлений на 01.04.2021 г. к 01.04.2020 г.,%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</si>
  <si>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квартал 2021 года в сравнении с аналогичным периодом 2020 года,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</si>
</sst>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sqref="A1:J1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38.25" customHeight="1" x14ac:dyDescent="0.2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 customHeight="1" x14ac:dyDescent="0.2">
      <c r="A2" s="28" t="s">
        <v>42</v>
      </c>
      <c r="B2" s="30" t="s">
        <v>14</v>
      </c>
      <c r="C2" s="32" t="s">
        <v>82</v>
      </c>
      <c r="D2" s="33" t="s">
        <v>83</v>
      </c>
      <c r="E2" s="33" t="s">
        <v>79</v>
      </c>
      <c r="F2" s="33" t="s">
        <v>84</v>
      </c>
      <c r="G2" s="33" t="s">
        <v>72</v>
      </c>
      <c r="H2" s="33" t="s">
        <v>71</v>
      </c>
      <c r="I2" s="26" t="s">
        <v>85</v>
      </c>
      <c r="J2" s="26" t="s">
        <v>86</v>
      </c>
    </row>
    <row r="3" spans="1:10" ht="39" customHeight="1" x14ac:dyDescent="0.2">
      <c r="A3" s="29"/>
      <c r="B3" s="31"/>
      <c r="C3" s="32"/>
      <c r="D3" s="34"/>
      <c r="E3" s="34"/>
      <c r="F3" s="34"/>
      <c r="G3" s="34"/>
      <c r="H3" s="34"/>
      <c r="I3" s="27"/>
      <c r="J3" s="27"/>
    </row>
    <row r="4" spans="1:10" x14ac:dyDescent="0.2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6.5" x14ac:dyDescent="0.25">
      <c r="A5" s="10" t="s">
        <v>25</v>
      </c>
      <c r="B5" s="2" t="s">
        <v>0</v>
      </c>
      <c r="C5" s="4">
        <f>SUM(C6,C17)</f>
        <v>373330.5</v>
      </c>
      <c r="D5" s="4">
        <f>SUM(D6,D17)</f>
        <v>373330.5</v>
      </c>
      <c r="E5" s="4">
        <f>SUM(E6,E17)</f>
        <v>100665.7</v>
      </c>
      <c r="F5" s="4">
        <f>SUM(F6,F17)</f>
        <v>158787.79999999999</v>
      </c>
      <c r="G5" s="4">
        <f>F5/C5*100</f>
        <v>42.53276922190927</v>
      </c>
      <c r="H5" s="4">
        <f>F5/D5*100</f>
        <v>42.53276922190927</v>
      </c>
      <c r="I5" s="4">
        <f>F5-E5</f>
        <v>58122.099999999991</v>
      </c>
      <c r="J5" s="4">
        <f t="shared" ref="J5:J12" si="0">F5/E5*100</f>
        <v>157.73773986571393</v>
      </c>
    </row>
    <row r="6" spans="1:10" ht="16.5" x14ac:dyDescent="0.25">
      <c r="A6" s="9"/>
      <c r="B6" s="14" t="s">
        <v>17</v>
      </c>
      <c r="C6" s="4">
        <f>SUM(C7,C9,C10,C15,C16)</f>
        <v>361931.5</v>
      </c>
      <c r="D6" s="4">
        <f>SUM(D7,D9,D10,D15,D16)</f>
        <v>361931.5</v>
      </c>
      <c r="E6" s="4">
        <f>SUM(E7,E9,E10,E15,E16)</f>
        <v>95695.8</v>
      </c>
      <c r="F6" s="4">
        <f>SUM(F7,F9,F10,F15,F16)</f>
        <v>152643.79999999999</v>
      </c>
      <c r="G6" s="5">
        <f t="shared" ref="G6:G44" si="1">F6/C6*100</f>
        <v>42.174776166208247</v>
      </c>
      <c r="H6" s="5">
        <f t="shared" ref="H6:H44" si="2">F6/D6*100</f>
        <v>42.174776166208247</v>
      </c>
      <c r="I6" s="4">
        <f t="shared" ref="I6:I44" si="3">F6-E6</f>
        <v>56947.999999999985</v>
      </c>
      <c r="J6" s="4">
        <f t="shared" si="0"/>
        <v>159.50940375648668</v>
      </c>
    </row>
    <row r="7" spans="1:10" ht="16.5" x14ac:dyDescent="0.25">
      <c r="A7" s="10" t="s">
        <v>26</v>
      </c>
      <c r="B7" s="13" t="s">
        <v>1</v>
      </c>
      <c r="C7" s="22">
        <f>C8</f>
        <v>303560</v>
      </c>
      <c r="D7" s="22">
        <f>D8</f>
        <v>303560</v>
      </c>
      <c r="E7" s="22">
        <f t="shared" ref="E7:F7" si="4">E8</f>
        <v>83001.8</v>
      </c>
      <c r="F7" s="22">
        <f t="shared" si="4"/>
        <v>136241.70000000001</v>
      </c>
      <c r="G7" s="5">
        <f t="shared" si="1"/>
        <v>44.881308472789563</v>
      </c>
      <c r="H7" s="5">
        <f t="shared" si="2"/>
        <v>44.881308472789563</v>
      </c>
      <c r="I7" s="5">
        <f t="shared" si="3"/>
        <v>53239.900000000009</v>
      </c>
      <c r="J7" s="5">
        <f t="shared" si="0"/>
        <v>164.14306677686511</v>
      </c>
    </row>
    <row r="8" spans="1:10" ht="16.5" x14ac:dyDescent="0.25">
      <c r="A8" s="10" t="s">
        <v>27</v>
      </c>
      <c r="B8" s="6" t="s">
        <v>2</v>
      </c>
      <c r="C8" s="22">
        <v>303560</v>
      </c>
      <c r="D8" s="22">
        <v>303560</v>
      </c>
      <c r="E8" s="22">
        <v>83001.8</v>
      </c>
      <c r="F8" s="22">
        <v>136241.70000000001</v>
      </c>
      <c r="G8" s="5">
        <f t="shared" si="1"/>
        <v>44.881308472789563</v>
      </c>
      <c r="H8" s="5">
        <f t="shared" si="2"/>
        <v>44.881308472789563</v>
      </c>
      <c r="I8" s="5">
        <f t="shared" si="3"/>
        <v>53239.900000000009</v>
      </c>
      <c r="J8" s="5">
        <f t="shared" si="0"/>
        <v>164.14306677686511</v>
      </c>
    </row>
    <row r="9" spans="1:10" ht="16.5" x14ac:dyDescent="0.25">
      <c r="A9" s="10" t="s">
        <v>61</v>
      </c>
      <c r="B9" s="13" t="s">
        <v>58</v>
      </c>
      <c r="C9" s="22">
        <v>18816</v>
      </c>
      <c r="D9" s="22">
        <v>18816</v>
      </c>
      <c r="E9" s="22">
        <v>4439</v>
      </c>
      <c r="F9" s="22">
        <v>4539.3999999999996</v>
      </c>
      <c r="G9" s="5">
        <f t="shared" si="1"/>
        <v>24.12521258503401</v>
      </c>
      <c r="H9" s="5">
        <f t="shared" si="2"/>
        <v>24.12521258503401</v>
      </c>
      <c r="I9" s="5">
        <f t="shared" si="3"/>
        <v>100.39999999999964</v>
      </c>
      <c r="J9" s="5">
        <f t="shared" si="0"/>
        <v>102.26177066906961</v>
      </c>
    </row>
    <row r="10" spans="1:10" ht="16.5" x14ac:dyDescent="0.25">
      <c r="A10" s="10" t="s">
        <v>28</v>
      </c>
      <c r="B10" s="16" t="s">
        <v>3</v>
      </c>
      <c r="C10" s="22">
        <f>C11+C12+C13+C14</f>
        <v>34753.5</v>
      </c>
      <c r="D10" s="22">
        <f>D11+D12+D13+D14</f>
        <v>34753.5</v>
      </c>
      <c r="E10" s="22">
        <v>6855.4</v>
      </c>
      <c r="F10" s="22">
        <f>F11+F12+F13+F14</f>
        <v>10778.9</v>
      </c>
      <c r="G10" s="5">
        <f t="shared" si="1"/>
        <v>31.015293423683943</v>
      </c>
      <c r="H10" s="5">
        <f t="shared" si="2"/>
        <v>31.015293423683943</v>
      </c>
      <c r="I10" s="5">
        <f t="shared" si="3"/>
        <v>3923.5</v>
      </c>
      <c r="J10" s="5">
        <f t="shared" si="0"/>
        <v>157.23225486477816</v>
      </c>
    </row>
    <row r="11" spans="1:10" ht="16.5" x14ac:dyDescent="0.25">
      <c r="A11" s="10" t="s">
        <v>67</v>
      </c>
      <c r="B11" s="6" t="s">
        <v>68</v>
      </c>
      <c r="C11" s="22">
        <v>30637.5</v>
      </c>
      <c r="D11" s="22">
        <v>30637.5</v>
      </c>
      <c r="E11" s="22">
        <v>2221.6999999999998</v>
      </c>
      <c r="F11" s="22">
        <v>5934.8</v>
      </c>
      <c r="G11" s="5">
        <f t="shared" si="1"/>
        <v>19.371032231742149</v>
      </c>
      <c r="H11" s="5">
        <f t="shared" si="2"/>
        <v>19.371032231742149</v>
      </c>
      <c r="I11" s="5">
        <f t="shared" si="3"/>
        <v>3713.1000000000004</v>
      </c>
      <c r="J11" s="5">
        <f t="shared" si="0"/>
        <v>267.12877526218665</v>
      </c>
    </row>
    <row r="12" spans="1:10" ht="16.5" x14ac:dyDescent="0.25">
      <c r="A12" s="10" t="s">
        <v>49</v>
      </c>
      <c r="B12" s="6" t="s">
        <v>4</v>
      </c>
      <c r="C12" s="22">
        <v>3780</v>
      </c>
      <c r="D12" s="22">
        <v>3780</v>
      </c>
      <c r="E12" s="22">
        <v>4511.7</v>
      </c>
      <c r="F12" s="22">
        <v>4271.7</v>
      </c>
      <c r="G12" s="5">
        <f t="shared" si="1"/>
        <v>113.00793650793651</v>
      </c>
      <c r="H12" s="5">
        <f t="shared" si="2"/>
        <v>113.00793650793651</v>
      </c>
      <c r="I12" s="5">
        <f t="shared" si="3"/>
        <v>-240</v>
      </c>
      <c r="J12" s="5">
        <f t="shared" si="0"/>
        <v>94.680497373495569</v>
      </c>
    </row>
    <row r="13" spans="1:10" ht="16.5" x14ac:dyDescent="0.25">
      <c r="A13" s="10" t="s">
        <v>48</v>
      </c>
      <c r="B13" s="6" t="s">
        <v>15</v>
      </c>
      <c r="C13" s="5">
        <v>25</v>
      </c>
      <c r="D13" s="5">
        <v>25</v>
      </c>
      <c r="E13" s="22">
        <v>0</v>
      </c>
      <c r="F13" s="22">
        <v>0</v>
      </c>
      <c r="G13" s="5">
        <f t="shared" si="1"/>
        <v>0</v>
      </c>
      <c r="H13" s="5">
        <f t="shared" si="2"/>
        <v>0</v>
      </c>
      <c r="I13" s="5">
        <f t="shared" si="3"/>
        <v>0</v>
      </c>
      <c r="J13" s="5">
        <v>0</v>
      </c>
    </row>
    <row r="14" spans="1:10" ht="27" x14ac:dyDescent="0.25">
      <c r="A14" s="10" t="s">
        <v>52</v>
      </c>
      <c r="B14" s="6" t="s">
        <v>43</v>
      </c>
      <c r="C14" s="5">
        <v>311</v>
      </c>
      <c r="D14" s="5">
        <v>311</v>
      </c>
      <c r="E14" s="22">
        <v>122</v>
      </c>
      <c r="F14" s="22">
        <v>572.4</v>
      </c>
      <c r="G14" s="5">
        <f t="shared" si="1"/>
        <v>184.0514469453376</v>
      </c>
      <c r="H14" s="5">
        <f t="shared" si="2"/>
        <v>184.0514469453376</v>
      </c>
      <c r="I14" s="5">
        <f t="shared" si="3"/>
        <v>450.4</v>
      </c>
      <c r="J14" s="5">
        <f t="shared" ref="J14:J23" si="5">F14/E14*100</f>
        <v>469.18032786885237</v>
      </c>
    </row>
    <row r="15" spans="1:10" ht="16.5" x14ac:dyDescent="0.25">
      <c r="A15" s="10" t="s">
        <v>29</v>
      </c>
      <c r="B15" s="16" t="s">
        <v>5</v>
      </c>
      <c r="C15" s="5">
        <v>4802</v>
      </c>
      <c r="D15" s="5">
        <v>4802</v>
      </c>
      <c r="E15" s="5">
        <v>1399.6</v>
      </c>
      <c r="F15" s="5">
        <v>1083.8</v>
      </c>
      <c r="G15" s="5">
        <f t="shared" si="1"/>
        <v>22.569762598917116</v>
      </c>
      <c r="H15" s="5">
        <f t="shared" si="2"/>
        <v>22.569762598917116</v>
      </c>
      <c r="I15" s="5">
        <f t="shared" si="3"/>
        <v>-315.79999999999995</v>
      </c>
      <c r="J15" s="5">
        <f t="shared" si="5"/>
        <v>77.436410402972271</v>
      </c>
    </row>
    <row r="16" spans="1:10" ht="16.5" x14ac:dyDescent="0.25">
      <c r="A16" s="10" t="s">
        <v>30</v>
      </c>
      <c r="B16" s="16" t="s">
        <v>21</v>
      </c>
      <c r="C16" s="4"/>
      <c r="D16" s="4"/>
      <c r="E16" s="5"/>
      <c r="F16" s="5"/>
      <c r="G16" s="5"/>
      <c r="H16" s="5"/>
      <c r="I16" s="4"/>
      <c r="J16" s="4"/>
    </row>
    <row r="17" spans="1:12" ht="16.5" x14ac:dyDescent="0.25">
      <c r="A17" s="10"/>
      <c r="B17" s="15" t="s">
        <v>18</v>
      </c>
      <c r="C17" s="4">
        <f>C28+C18+C26+C29+C32+C33</f>
        <v>11399</v>
      </c>
      <c r="D17" s="4">
        <f>D28+D18+D26+D29+D32+D33</f>
        <v>11399</v>
      </c>
      <c r="E17" s="4">
        <f>E28+E18+E26+E29+E32+E33</f>
        <v>4969.8999999999996</v>
      </c>
      <c r="F17" s="4">
        <f>F28+F18+F26+F29+F32+F33</f>
        <v>6143.9999999999991</v>
      </c>
      <c r="G17" s="4">
        <f t="shared" si="1"/>
        <v>53.899464865339056</v>
      </c>
      <c r="H17" s="4">
        <f t="shared" si="2"/>
        <v>53.899464865339056</v>
      </c>
      <c r="I17" s="4">
        <f t="shared" si="3"/>
        <v>1174.0999999999995</v>
      </c>
      <c r="J17" s="4">
        <f t="shared" si="5"/>
        <v>123.62421779110242</v>
      </c>
    </row>
    <row r="18" spans="1:12" ht="27" x14ac:dyDescent="0.25">
      <c r="A18" s="10" t="s">
        <v>31</v>
      </c>
      <c r="B18" s="13" t="s">
        <v>6</v>
      </c>
      <c r="C18" s="5">
        <f>C19+C20+C21+C22+C23+C25+C24</f>
        <v>7431</v>
      </c>
      <c r="D18" s="5">
        <f>D19+D20+D21+D22+D23+D25+D24</f>
        <v>7431</v>
      </c>
      <c r="E18" s="5">
        <f t="shared" ref="E18" si="6">E19+E20+E21+E22+E23+E25+E24</f>
        <v>2326.5</v>
      </c>
      <c r="F18" s="5">
        <f t="shared" ref="E18:F18" si="7">F19+F20+F21+F22+F23+F25+F24</f>
        <v>2218.4</v>
      </c>
      <c r="G18" s="5">
        <f t="shared" ref="G18" si="8">+G19+G20+G21+G23+G25+G24</f>
        <v>111.09912365626913</v>
      </c>
      <c r="H18" s="5">
        <f t="shared" si="2"/>
        <v>29.853317184766521</v>
      </c>
      <c r="I18" s="5">
        <f t="shared" ref="I18:J18" si="9">I19+I20+I21+I22+I23+I25+I24</f>
        <v>-108.10000000000011</v>
      </c>
      <c r="J18" s="5">
        <f t="shared" si="9"/>
        <v>392.38378958347926</v>
      </c>
    </row>
    <row r="19" spans="1:12" ht="27" x14ac:dyDescent="0.25">
      <c r="A19" s="10" t="s">
        <v>32</v>
      </c>
      <c r="B19" s="6" t="s">
        <v>24</v>
      </c>
      <c r="C19" s="5">
        <v>50</v>
      </c>
      <c r="D19" s="5">
        <v>50</v>
      </c>
      <c r="E19" s="22">
        <v>0</v>
      </c>
      <c r="F19" s="22"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v>0</v>
      </c>
    </row>
    <row r="20" spans="1:12" ht="40.5" x14ac:dyDescent="0.25">
      <c r="A20" s="10" t="s">
        <v>62</v>
      </c>
      <c r="B20" s="6" t="s">
        <v>19</v>
      </c>
      <c r="C20" s="5">
        <v>3840</v>
      </c>
      <c r="D20" s="5">
        <v>3840</v>
      </c>
      <c r="E20" s="22">
        <v>1434.4</v>
      </c>
      <c r="F20" s="22">
        <v>1263.3</v>
      </c>
      <c r="G20" s="5">
        <f t="shared" si="1"/>
        <v>32.8984375</v>
      </c>
      <c r="H20" s="5">
        <f t="shared" si="2"/>
        <v>32.8984375</v>
      </c>
      <c r="I20" s="5">
        <f t="shared" si="3"/>
        <v>-171.10000000000014</v>
      </c>
      <c r="J20" s="5">
        <f t="shared" si="5"/>
        <v>88.071667596207476</v>
      </c>
    </row>
    <row r="21" spans="1:12" ht="39.75" customHeight="1" x14ac:dyDescent="0.25">
      <c r="A21" s="10" t="s">
        <v>33</v>
      </c>
      <c r="B21" s="6" t="s">
        <v>22</v>
      </c>
      <c r="C21" s="5">
        <v>298</v>
      </c>
      <c r="D21" s="5">
        <v>298</v>
      </c>
      <c r="E21" s="22">
        <v>86.5</v>
      </c>
      <c r="F21" s="22">
        <v>87.7</v>
      </c>
      <c r="G21" s="5">
        <f t="shared" si="1"/>
        <v>29.429530201342285</v>
      </c>
      <c r="H21" s="5">
        <f t="shared" si="2"/>
        <v>29.429530201342285</v>
      </c>
      <c r="I21" s="5">
        <f t="shared" si="3"/>
        <v>1.2000000000000028</v>
      </c>
      <c r="J21" s="5">
        <f t="shared" si="5"/>
        <v>101.38728323699422</v>
      </c>
    </row>
    <row r="22" spans="1:12" ht="15.75" hidden="1" customHeight="1" x14ac:dyDescent="0.25">
      <c r="A22" s="10" t="s">
        <v>64</v>
      </c>
      <c r="B22" s="6" t="s">
        <v>65</v>
      </c>
      <c r="C22" s="5">
        <v>0</v>
      </c>
      <c r="D22" s="5">
        <v>0</v>
      </c>
      <c r="E22" s="22">
        <v>0</v>
      </c>
      <c r="F22" s="22">
        <v>0</v>
      </c>
      <c r="G22" s="5"/>
      <c r="H22" s="5"/>
      <c r="I22" s="5"/>
      <c r="J22" s="5"/>
    </row>
    <row r="23" spans="1:12" ht="27" x14ac:dyDescent="0.25">
      <c r="A23" s="10" t="s">
        <v>59</v>
      </c>
      <c r="B23" s="6" t="s">
        <v>60</v>
      </c>
      <c r="C23" s="5">
        <v>838</v>
      </c>
      <c r="D23" s="5">
        <v>838</v>
      </c>
      <c r="E23" s="22">
        <v>181.2</v>
      </c>
      <c r="F23" s="22">
        <v>163.4</v>
      </c>
      <c r="G23" s="5">
        <f t="shared" si="1"/>
        <v>19.498806682577566</v>
      </c>
      <c r="H23" s="5">
        <f t="shared" si="2"/>
        <v>19.498806682577566</v>
      </c>
      <c r="I23" s="5">
        <f t="shared" si="3"/>
        <v>-17.799999999999983</v>
      </c>
      <c r="J23" s="5">
        <f t="shared" si="5"/>
        <v>90.176600441501108</v>
      </c>
    </row>
    <row r="24" spans="1:12" ht="17.25" customHeight="1" x14ac:dyDescent="0.25">
      <c r="A24" s="10" t="s">
        <v>34</v>
      </c>
      <c r="B24" s="7" t="s">
        <v>23</v>
      </c>
      <c r="C24" s="5">
        <v>0</v>
      </c>
      <c r="D24" s="5">
        <v>0</v>
      </c>
      <c r="E24" s="22">
        <v>0</v>
      </c>
      <c r="F24" s="22">
        <v>0</v>
      </c>
      <c r="G24" s="5"/>
      <c r="H24" s="5"/>
      <c r="I24" s="5">
        <f t="shared" si="3"/>
        <v>0</v>
      </c>
      <c r="J24" s="5"/>
    </row>
    <row r="25" spans="1:12" ht="27" x14ac:dyDescent="0.25">
      <c r="A25" s="10" t="s">
        <v>35</v>
      </c>
      <c r="B25" s="6" t="s">
        <v>20</v>
      </c>
      <c r="C25" s="5">
        <v>2405</v>
      </c>
      <c r="D25" s="5">
        <v>2405</v>
      </c>
      <c r="E25" s="22">
        <v>624.4</v>
      </c>
      <c r="F25" s="22">
        <v>704</v>
      </c>
      <c r="G25" s="5">
        <f t="shared" si="1"/>
        <v>29.272349272349274</v>
      </c>
      <c r="H25" s="5">
        <f t="shared" si="2"/>
        <v>29.272349272349274</v>
      </c>
      <c r="I25" s="5">
        <f t="shared" si="3"/>
        <v>79.600000000000023</v>
      </c>
      <c r="J25" s="5">
        <f t="shared" ref="J25:J38" si="10">F25/E25*100</f>
        <v>112.74823830877642</v>
      </c>
      <c r="L25" s="23"/>
    </row>
    <row r="26" spans="1:12" ht="16.5" x14ac:dyDescent="0.25">
      <c r="A26" s="10" t="s">
        <v>36</v>
      </c>
      <c r="B26" s="16" t="s">
        <v>7</v>
      </c>
      <c r="C26" s="5">
        <f>C27</f>
        <v>1444</v>
      </c>
      <c r="D26" s="5">
        <f>D27</f>
        <v>1444</v>
      </c>
      <c r="E26" s="5">
        <f>E27</f>
        <v>1090.8</v>
      </c>
      <c r="F26" s="5">
        <f>F27</f>
        <v>306.2</v>
      </c>
      <c r="G26" s="5">
        <f t="shared" si="1"/>
        <v>21.204986149584489</v>
      </c>
      <c r="H26" s="5">
        <f t="shared" si="2"/>
        <v>21.204986149584489</v>
      </c>
      <c r="I26" s="5">
        <f t="shared" si="3"/>
        <v>-784.59999999999991</v>
      </c>
      <c r="J26" s="5">
        <f t="shared" si="10"/>
        <v>28.071140447378074</v>
      </c>
    </row>
    <row r="27" spans="1:12" ht="16.5" x14ac:dyDescent="0.25">
      <c r="A27" s="10" t="s">
        <v>37</v>
      </c>
      <c r="B27" s="18" t="s">
        <v>8</v>
      </c>
      <c r="C27" s="5">
        <v>1444</v>
      </c>
      <c r="D27" s="5">
        <v>1444</v>
      </c>
      <c r="E27" s="22">
        <v>1090.8</v>
      </c>
      <c r="F27" s="22">
        <v>306.2</v>
      </c>
      <c r="G27" s="5">
        <f t="shared" si="1"/>
        <v>21.204986149584489</v>
      </c>
      <c r="H27" s="5">
        <f t="shared" si="2"/>
        <v>21.204986149584489</v>
      </c>
      <c r="I27" s="5">
        <f t="shared" si="3"/>
        <v>-784.59999999999991</v>
      </c>
      <c r="J27" s="5">
        <f t="shared" si="10"/>
        <v>28.071140447378074</v>
      </c>
    </row>
    <row r="28" spans="1:12" ht="16.5" x14ac:dyDescent="0.25">
      <c r="A28" s="10" t="s">
        <v>45</v>
      </c>
      <c r="B28" s="18" t="s">
        <v>44</v>
      </c>
      <c r="C28" s="5">
        <v>0</v>
      </c>
      <c r="D28" s="5">
        <v>0</v>
      </c>
      <c r="E28" s="22">
        <v>90.1</v>
      </c>
      <c r="F28" s="22">
        <v>1</v>
      </c>
      <c r="G28" s="5"/>
      <c r="H28" s="5"/>
      <c r="I28" s="5">
        <f t="shared" si="3"/>
        <v>-89.1</v>
      </c>
      <c r="J28" s="5"/>
    </row>
    <row r="29" spans="1:12" ht="16.5" x14ac:dyDescent="0.25">
      <c r="A29" s="10" t="s">
        <v>38</v>
      </c>
      <c r="B29" s="13" t="s">
        <v>9</v>
      </c>
      <c r="C29" s="5">
        <f>C30+C31</f>
        <v>1208</v>
      </c>
      <c r="D29" s="5">
        <f>D30+D31</f>
        <v>1208</v>
      </c>
      <c r="E29" s="5">
        <f>E30+E31</f>
        <v>342.5</v>
      </c>
      <c r="F29" s="5">
        <f>F30+F31</f>
        <v>3104.8</v>
      </c>
      <c r="G29" s="5">
        <f t="shared" si="1"/>
        <v>257.0198675496689</v>
      </c>
      <c r="H29" s="5">
        <f t="shared" si="2"/>
        <v>257.0198675496689</v>
      </c>
      <c r="I29" s="5">
        <f t="shared" si="3"/>
        <v>2762.3</v>
      </c>
      <c r="J29" s="5">
        <f t="shared" si="10"/>
        <v>906.51094890510967</v>
      </c>
    </row>
    <row r="30" spans="1:12" ht="30.75" customHeight="1" x14ac:dyDescent="0.25">
      <c r="A30" s="10" t="s">
        <v>51</v>
      </c>
      <c r="B30" s="6" t="s">
        <v>13</v>
      </c>
      <c r="C30" s="5">
        <v>223</v>
      </c>
      <c r="D30" s="5">
        <v>223</v>
      </c>
      <c r="E30" s="22">
        <v>63.7</v>
      </c>
      <c r="F30" s="22">
        <v>1423.1</v>
      </c>
      <c r="G30" s="5">
        <f t="shared" si="1"/>
        <v>638.16143497757844</v>
      </c>
      <c r="H30" s="5">
        <f t="shared" si="2"/>
        <v>638.16143497757844</v>
      </c>
      <c r="I30" s="5">
        <f t="shared" si="3"/>
        <v>1359.3999999999999</v>
      </c>
      <c r="J30" s="5">
        <f t="shared" si="10"/>
        <v>2234.065934065934</v>
      </c>
    </row>
    <row r="31" spans="1:12" ht="16.5" x14ac:dyDescent="0.25">
      <c r="A31" s="10" t="s">
        <v>76</v>
      </c>
      <c r="B31" s="6" t="s">
        <v>77</v>
      </c>
      <c r="C31" s="5">
        <v>985</v>
      </c>
      <c r="D31" s="5">
        <v>985</v>
      </c>
      <c r="E31" s="22">
        <v>278.8</v>
      </c>
      <c r="F31" s="22">
        <v>1681.7</v>
      </c>
      <c r="G31" s="5">
        <f t="shared" si="1"/>
        <v>170.73096446700509</v>
      </c>
      <c r="H31" s="5">
        <f t="shared" si="2"/>
        <v>170.73096446700509</v>
      </c>
      <c r="I31" s="5">
        <f t="shared" si="3"/>
        <v>1402.9</v>
      </c>
      <c r="J31" s="5">
        <f t="shared" si="10"/>
        <v>603.19225251076045</v>
      </c>
    </row>
    <row r="32" spans="1:12" ht="16.5" x14ac:dyDescent="0.25">
      <c r="A32" s="10" t="s">
        <v>39</v>
      </c>
      <c r="B32" s="16" t="s">
        <v>10</v>
      </c>
      <c r="C32" s="5">
        <v>1316</v>
      </c>
      <c r="D32" s="5">
        <v>1316</v>
      </c>
      <c r="E32" s="22">
        <v>1119.4000000000001</v>
      </c>
      <c r="F32" s="22">
        <v>508.2</v>
      </c>
      <c r="G32" s="5">
        <f t="shared" si="1"/>
        <v>38.617021276595743</v>
      </c>
      <c r="H32" s="5">
        <f t="shared" si="2"/>
        <v>38.617021276595743</v>
      </c>
      <c r="I32" s="5">
        <f t="shared" si="3"/>
        <v>-611.20000000000005</v>
      </c>
      <c r="J32" s="5">
        <f t="shared" si="10"/>
        <v>45.399321064856167</v>
      </c>
    </row>
    <row r="33" spans="1:10" ht="16.5" x14ac:dyDescent="0.25">
      <c r="A33" s="10" t="s">
        <v>40</v>
      </c>
      <c r="B33" s="16" t="s">
        <v>11</v>
      </c>
      <c r="C33" s="5">
        <v>0</v>
      </c>
      <c r="D33" s="5">
        <v>0</v>
      </c>
      <c r="E33" s="22">
        <v>0.59999999999999709</v>
      </c>
      <c r="F33" s="22">
        <v>5.4</v>
      </c>
      <c r="G33" s="5"/>
      <c r="H33" s="5"/>
      <c r="I33" s="5">
        <f t="shared" si="3"/>
        <v>4.8000000000000034</v>
      </c>
      <c r="J33" s="5"/>
    </row>
    <row r="34" spans="1:10" ht="16.5" x14ac:dyDescent="0.25">
      <c r="A34" s="9" t="s">
        <v>41</v>
      </c>
      <c r="B34" s="16" t="s">
        <v>12</v>
      </c>
      <c r="C34" s="4">
        <f t="shared" ref="C34" si="11">C35+C36+C37+C38+C40+C41+C42+C43</f>
        <v>588822.69999999995</v>
      </c>
      <c r="D34" s="4">
        <f t="shared" ref="D34:F34" si="12">D35+D36+D37+D38+D40+D41+D42+D43</f>
        <v>597753.49999999988</v>
      </c>
      <c r="E34" s="4">
        <f t="shared" ref="E34" si="13">E35+E36+E37+E38+E40+E41+E42+E43</f>
        <v>111768.59999999999</v>
      </c>
      <c r="F34" s="4">
        <f t="shared" si="12"/>
        <v>122933.2</v>
      </c>
      <c r="G34" s="4">
        <f t="shared" si="1"/>
        <v>20.877795642049808</v>
      </c>
      <c r="H34" s="4">
        <f t="shared" si="2"/>
        <v>20.565868706749523</v>
      </c>
      <c r="I34" s="4">
        <f>I35+I36+I37+I38+I40+I41+I42+I43</f>
        <v>11164.600000000002</v>
      </c>
      <c r="J34" s="4">
        <f t="shared" si="10"/>
        <v>109.98903090850203</v>
      </c>
    </row>
    <row r="35" spans="1:10" ht="16.5" x14ac:dyDescent="0.25">
      <c r="A35" s="10" t="s">
        <v>55</v>
      </c>
      <c r="B35" s="12" t="s">
        <v>56</v>
      </c>
      <c r="C35" s="24">
        <v>92955</v>
      </c>
      <c r="D35" s="24">
        <v>92955</v>
      </c>
      <c r="E35" s="22">
        <v>14331.6</v>
      </c>
      <c r="F35" s="22">
        <v>16319.8</v>
      </c>
      <c r="G35" s="5">
        <f t="shared" si="1"/>
        <v>17.556667204561347</v>
      </c>
      <c r="H35" s="5">
        <f t="shared" si="2"/>
        <v>17.556667204561347</v>
      </c>
      <c r="I35" s="5">
        <f t="shared" si="3"/>
        <v>1988.1999999999989</v>
      </c>
      <c r="J35" s="5">
        <f t="shared" si="10"/>
        <v>113.87284043651789</v>
      </c>
    </row>
    <row r="36" spans="1:10" ht="16.5" x14ac:dyDescent="0.25">
      <c r="A36" s="10" t="s">
        <v>69</v>
      </c>
      <c r="B36" s="6" t="s">
        <v>50</v>
      </c>
      <c r="C36" s="24">
        <v>93029.4</v>
      </c>
      <c r="D36" s="24">
        <v>101962.3</v>
      </c>
      <c r="E36" s="22">
        <v>3290.9</v>
      </c>
      <c r="F36" s="22">
        <v>9510.7999999999993</v>
      </c>
      <c r="G36" s="5">
        <f t="shared" si="1"/>
        <v>10.223434742135282</v>
      </c>
      <c r="H36" s="5">
        <f t="shared" si="2"/>
        <v>9.3277613392400909</v>
      </c>
      <c r="I36" s="5">
        <f t="shared" si="3"/>
        <v>6219.9</v>
      </c>
      <c r="J36" s="5">
        <f t="shared" si="10"/>
        <v>289.00300829560297</v>
      </c>
    </row>
    <row r="37" spans="1:10" ht="16.5" x14ac:dyDescent="0.25">
      <c r="A37" s="10" t="s">
        <v>70</v>
      </c>
      <c r="B37" s="8" t="s">
        <v>16</v>
      </c>
      <c r="C37" s="24">
        <v>390610.6</v>
      </c>
      <c r="D37" s="24">
        <v>390610.6</v>
      </c>
      <c r="E37" s="22">
        <v>91067.9</v>
      </c>
      <c r="F37" s="22">
        <v>94303.5</v>
      </c>
      <c r="G37" s="5">
        <f t="shared" si="1"/>
        <v>24.142585992290023</v>
      </c>
      <c r="H37" s="5">
        <f t="shared" si="2"/>
        <v>24.142585992290023</v>
      </c>
      <c r="I37" s="5">
        <f t="shared" si="3"/>
        <v>3235.6000000000058</v>
      </c>
      <c r="J37" s="5">
        <f t="shared" si="10"/>
        <v>103.55295334580023</v>
      </c>
    </row>
    <row r="38" spans="1:10" ht="27" x14ac:dyDescent="0.25">
      <c r="A38" s="10" t="s">
        <v>73</v>
      </c>
      <c r="B38" s="8" t="s">
        <v>66</v>
      </c>
      <c r="C38" s="24">
        <v>12227.7</v>
      </c>
      <c r="D38" s="24">
        <v>12225.6</v>
      </c>
      <c r="E38" s="22">
        <v>3078.2</v>
      </c>
      <c r="F38" s="22">
        <v>2747.5</v>
      </c>
      <c r="G38" s="4">
        <f t="shared" si="1"/>
        <v>22.469475044366476</v>
      </c>
      <c r="H38" s="5">
        <f t="shared" si="2"/>
        <v>22.473334642062557</v>
      </c>
      <c r="I38" s="5">
        <f t="shared" si="3"/>
        <v>-330.69999999999982</v>
      </c>
      <c r="J38" s="5">
        <f t="shared" si="10"/>
        <v>89.25670846598662</v>
      </c>
    </row>
    <row r="39" spans="1:10" ht="16.5" x14ac:dyDescent="0.25">
      <c r="A39" s="10" t="s">
        <v>80</v>
      </c>
      <c r="B39" s="6" t="s">
        <v>81</v>
      </c>
      <c r="C39" s="6"/>
      <c r="D39" s="6"/>
      <c r="E39" s="22"/>
      <c r="F39" s="22"/>
      <c r="G39" s="4"/>
      <c r="H39" s="5"/>
      <c r="I39" s="5"/>
      <c r="J39" s="5"/>
    </row>
    <row r="40" spans="1:10" ht="16.5" x14ac:dyDescent="0.25">
      <c r="A40" s="10" t="s">
        <v>74</v>
      </c>
      <c r="B40" s="6" t="s">
        <v>75</v>
      </c>
      <c r="C40" s="24"/>
      <c r="D40" s="24"/>
      <c r="E40" s="22"/>
      <c r="F40" s="22"/>
      <c r="G40" s="4"/>
      <c r="H40" s="5"/>
      <c r="I40" s="5"/>
      <c r="J40" s="5"/>
    </row>
    <row r="41" spans="1:10" ht="16.5" x14ac:dyDescent="0.25">
      <c r="A41" s="10" t="s">
        <v>53</v>
      </c>
      <c r="B41" s="6" t="s">
        <v>54</v>
      </c>
      <c r="C41" s="24"/>
      <c r="D41" s="24"/>
      <c r="E41" s="22"/>
      <c r="F41" s="22"/>
      <c r="G41" s="4"/>
      <c r="H41" s="5"/>
      <c r="I41" s="5"/>
      <c r="J41" s="5"/>
    </row>
    <row r="42" spans="1:10" ht="27" x14ac:dyDescent="0.25">
      <c r="A42" s="11" t="s">
        <v>63</v>
      </c>
      <c r="B42" s="6" t="s">
        <v>78</v>
      </c>
      <c r="C42" s="24"/>
      <c r="D42" s="24"/>
      <c r="E42" s="5"/>
      <c r="F42" s="5">
        <v>2366.9</v>
      </c>
      <c r="G42" s="4"/>
      <c r="H42" s="5"/>
      <c r="I42" s="5">
        <f t="shared" ref="I40:I43" si="14">F42-E42</f>
        <v>2366.9</v>
      </c>
      <c r="J42" s="5"/>
    </row>
    <row r="43" spans="1:10" ht="29.25" customHeight="1" x14ac:dyDescent="0.25">
      <c r="A43" s="11" t="s">
        <v>46</v>
      </c>
      <c r="B43" s="6" t="s">
        <v>47</v>
      </c>
      <c r="C43" s="24"/>
      <c r="D43" s="24"/>
      <c r="E43" s="5"/>
      <c r="F43" s="5">
        <v>-2315.3000000000002</v>
      </c>
      <c r="G43" s="4"/>
      <c r="H43" s="5"/>
      <c r="I43" s="5">
        <f t="shared" si="14"/>
        <v>-2315.3000000000002</v>
      </c>
      <c r="J43" s="5"/>
    </row>
    <row r="44" spans="1:10" ht="16.5" x14ac:dyDescent="0.25">
      <c r="A44" s="3"/>
      <c r="B44" s="17" t="s">
        <v>57</v>
      </c>
      <c r="C44" s="4">
        <f>C34+C5</f>
        <v>962153.2</v>
      </c>
      <c r="D44" s="4">
        <f>D34+D5</f>
        <v>971083.99999999988</v>
      </c>
      <c r="E44" s="4">
        <f>E34+E5</f>
        <v>212434.3</v>
      </c>
      <c r="F44" s="4">
        <f>F34+F5</f>
        <v>281721</v>
      </c>
      <c r="G44" s="4">
        <f t="shared" si="1"/>
        <v>29.280264307181021</v>
      </c>
      <c r="H44" s="4">
        <f t="shared" si="2"/>
        <v>29.010981542276472</v>
      </c>
      <c r="I44" s="4">
        <f t="shared" si="3"/>
        <v>69286.700000000012</v>
      </c>
      <c r="J44" s="4">
        <f>F44/E44*100</f>
        <v>132.61558985531056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2020-05-18T08:07:56Z</cp:lastPrinted>
  <dcterms:created xsi:type="dcterms:W3CDTF">2004-12-09T07:13:42Z</dcterms:created>
  <dcterms:modified xsi:type="dcterms:W3CDTF">2021-05-18T10:24:10Z</dcterms:modified>
</cp:coreProperties>
</file>