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1340" windowHeight="7770"/>
  </bookViews>
  <sheets>
    <sheet name="за 2016" sheetId="3" r:id="rId1"/>
  </sheets>
  <definedNames>
    <definedName name="бЮДЖЕТ_2005_НОВ" localSheetId="0">'за 2016'!$B$1:$B$38</definedName>
    <definedName name="бЮДЖЕТ_2005_НОВ.КЛ." localSheetId="0">'за 2016'!$B$1:$B$38</definedName>
  </definedNames>
  <calcPr calcId="145621"/>
</workbook>
</file>

<file path=xl/calcChain.xml><?xml version="1.0" encoding="utf-8"?>
<calcChain xmlns="http://schemas.openxmlformats.org/spreadsheetml/2006/main">
  <c r="F38" i="3" l="1"/>
  <c r="F37" i="3"/>
  <c r="F36" i="3"/>
  <c r="F35" i="3"/>
  <c r="F34" i="3"/>
  <c r="F33" i="3"/>
  <c r="F31" i="3"/>
  <c r="F30" i="3"/>
  <c r="F29" i="3"/>
  <c r="F28" i="3"/>
  <c r="F26" i="3"/>
  <c r="F25" i="3"/>
  <c r="F23" i="3"/>
  <c r="F22" i="3"/>
  <c r="F21" i="3"/>
  <c r="F20" i="3"/>
  <c r="F19" i="3"/>
  <c r="F18" i="3"/>
  <c r="F15" i="3"/>
  <c r="F14" i="3"/>
  <c r="F13" i="3"/>
  <c r="F12" i="3"/>
  <c r="F11" i="3"/>
  <c r="F10" i="3"/>
  <c r="F8" i="3"/>
  <c r="F7" i="3"/>
  <c r="E17" i="3"/>
  <c r="F17" i="3" s="1"/>
  <c r="D17" i="3"/>
  <c r="E6" i="3" l="1"/>
  <c r="D6" i="3"/>
  <c r="E9" i="3"/>
  <c r="D9" i="3"/>
  <c r="E24" i="3"/>
  <c r="D24" i="3"/>
  <c r="E27" i="3"/>
  <c r="D27" i="3"/>
  <c r="E32" i="3"/>
  <c r="D32" i="3"/>
  <c r="C32" i="3"/>
  <c r="C27" i="3"/>
  <c r="C24" i="3"/>
  <c r="C17" i="3"/>
  <c r="C9" i="3"/>
  <c r="C6" i="3"/>
  <c r="F32" i="3" l="1"/>
  <c r="F27" i="3"/>
  <c r="F24" i="3"/>
  <c r="F9" i="3"/>
  <c r="F6" i="3"/>
  <c r="E5" i="3"/>
  <c r="D16" i="3"/>
  <c r="D5" i="3"/>
  <c r="E16" i="3"/>
  <c r="F16" i="3" s="1"/>
  <c r="C5" i="3"/>
  <c r="F5" i="3" l="1"/>
  <c r="E4" i="3"/>
  <c r="D4" i="3"/>
  <c r="D39" i="3" s="1"/>
  <c r="E39" i="3" l="1"/>
  <c r="F39" i="3" s="1"/>
  <c r="F4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1" i="3"/>
  <c r="G20" i="3"/>
  <c r="G19" i="3"/>
  <c r="G14" i="3"/>
  <c r="G13" i="3"/>
  <c r="G12" i="3"/>
  <c r="G11" i="3"/>
  <c r="G10" i="3"/>
  <c r="G9" i="3"/>
  <c r="G8" i="3"/>
  <c r="G7" i="3"/>
  <c r="G6" i="3"/>
  <c r="G5" i="3"/>
  <c r="G17" i="3"/>
  <c r="C16" i="3"/>
  <c r="G16" i="3" s="1"/>
  <c r="C4" i="3" l="1"/>
  <c r="G4" i="3" s="1"/>
  <c r="C39" i="3" l="1"/>
  <c r="G39" i="3" s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<sst xmlns="http://schemas.openxmlformats.org/spreadsheetml/2006/main" count="84" uniqueCount="84">
  <si>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</si>
  <si>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</si>
  <si>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</si>
  <si>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</si>
  <si>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</si>
  <si>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</si>
  <si>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</si>
  <si>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</si>
  <si>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</si>
  <si>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</si>
  <si>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</si>
  <si>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</si>
  <si>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</si>
  <si>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</si>
  <si>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</si>
  <si>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</si>
  <si>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</si>
  <si>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</si>
  <si>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</si>
  <si>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</si>
  <si>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</si>
  <si>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</si>
  <si>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</si>
  <si>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</si>
  <si>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</si>
  <si>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</si>
  <si>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</si>
  <si>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</si>
  <si>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</si>
  <si>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</si>
  <si>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</si>
  <si>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</si>
  <si>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</si>
  <si>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</si>
  <si>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</si>
  <si>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</si>
  <si>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</si>
  <si>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</si>
  <si>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</si>
  <si>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</si>
  <si>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</si>
  <si>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Единый налог ,взимаемый в связи с применением упрощенной системы налогообложения по патенту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</si>
  <si>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</si>
  <si>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</si>
  <si>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</si>
  <si>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</si>
  <si>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</si>
  <si>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</si>
  <si>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</si>
  <si>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</si>
  <si>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</si>
  <si>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</si>
  <si>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</si>
  <si>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</si>
  <si>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</si>
  <si>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</si>
  <si>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</si>
  <si>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</si>
  <si>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</si>
  <si>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</si>
  <si>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</si>
  <si>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</si>
  <si>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</si>
  <si>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</si>
  <si>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</si>
  <si>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</si>
  <si>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</si>
  <si>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</si>
  <si>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Первоначальный бюджет         2017 года</t>
  </si>
  <si>
    <t>Уточненный бюджет         2017 года</t>
  </si>
  <si>
    <t>Исполнено за 2017 год</t>
  </si>
  <si>
    <t>% выполн.к уточн. б-ту 2017 года</t>
  </si>
  <si>
    <t>% выполн.к первонач. б-ту 2017 года</t>
  </si>
  <si>
    <t>1 11 01050 05</t>
  </si>
  <si>
    <t>Доходы в виде прибыли, приходящейся на доли уставных капиталлов</t>
  </si>
  <si>
    <t>1 11 07015 05</t>
  </si>
  <si>
    <t>Платежи от государственных и унитарных предприятий</t>
  </si>
  <si>
    <t>Изменение нормативов отчислений в бюджет субъекта РФ</t>
  </si>
  <si>
    <t>Снижение количества налогоплательщиков в 2017 году</t>
  </si>
  <si>
    <t>Возврат налогоплательщику переплаты по уточненной декларации за прошлые годы</t>
  </si>
  <si>
    <t>Расторжение договоров аренды земельных участков в связи с окончанием сроков</t>
  </si>
  <si>
    <t>Изменение в федеральный закон № 89ФЗ от 24.06.1998 Об отходах производства и потребления</t>
  </si>
  <si>
    <t xml:space="preserve">Снижение спроса на земельные участки, приобретаемые на аукционах в связи с принятием закона ВО № 3661 ОЗ от 12.05.2015 (о передаче земельных участков в безвозмездное пользование) </t>
  </si>
  <si>
    <t>Исполнение по доходам бюджета Грязовецкого муниципального района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</si>
</sst>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15" fillId="0" borderId="1" xfId="0" applyNumberFormat="1" applyFont="1" applyBorder="1" applyAlignment="1">
      <alignment horizontal="right" wrapText="1"/>
    </xf>
    <xf numFmtId="164" fontId="16" fillId="0" borderId="2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64" zoomScaleNormal="64" workbookViewId="0">
      <selection activeCell="A2" sqref="A2"/>
    </sheetView>
  </sheetViews>
  <sheetFormatPr defaultRowHeight="11.25" x14ac:dyDescent="0.2"/>
  <cols>
    <col min="1" max="1" width="15" style="1" customWidth="1"/>
    <col min="2" max="2" width="59.140625" style="1" customWidth="1"/>
    <col min="3" max="3" width="15.5703125" style="1" customWidth="1"/>
    <col min="4" max="4" width="13.7109375" style="1" customWidth="1"/>
    <col min="5" max="5" width="12.140625" style="1" customWidth="1"/>
    <col min="6" max="6" width="14.85546875" style="1" customWidth="1"/>
    <col min="7" max="7" width="15" style="1" customWidth="1"/>
    <col min="8" max="8" width="30" style="31" customWidth="1"/>
    <col min="9" max="16384" width="9.140625" style="1"/>
  </cols>
  <sheetData>
    <row r="1" spans="1:8" ht="42" customHeight="1" x14ac:dyDescent="0.2">
      <c r="A1" s="32" t="s">
        <v>83</v>
      </c>
      <c r="B1" s="32"/>
      <c r="C1" s="32"/>
      <c r="D1" s="32"/>
      <c r="E1" s="32"/>
      <c r="F1" s="32"/>
      <c r="G1" s="32"/>
      <c r="H1" s="32"/>
    </row>
    <row r="2" spans="1:8" ht="78.75" customHeight="1" x14ac:dyDescent="0.2">
      <c r="A2" s="28" t="s">
        <v>40</v>
      </c>
      <c r="B2" s="29" t="s">
        <v>13</v>
      </c>
      <c r="C2" s="26" t="s">
        <v>68</v>
      </c>
      <c r="D2" s="26" t="s">
        <v>69</v>
      </c>
      <c r="E2" s="26" t="s">
        <v>70</v>
      </c>
      <c r="F2" s="27" t="s">
        <v>71</v>
      </c>
      <c r="G2" s="27" t="s">
        <v>72</v>
      </c>
      <c r="H2" s="26" t="s">
        <v>65</v>
      </c>
    </row>
    <row r="3" spans="1:8" x14ac:dyDescent="0.2">
      <c r="A3" s="12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</row>
    <row r="4" spans="1:8" ht="16.5" x14ac:dyDescent="0.25">
      <c r="A4" s="8" t="s">
        <v>23</v>
      </c>
      <c r="B4" s="23" t="s">
        <v>66</v>
      </c>
      <c r="C4" s="3">
        <f t="shared" ref="C4" si="0">SUM(C5,C16)</f>
        <v>278117.3</v>
      </c>
      <c r="D4" s="3">
        <f t="shared" ref="D4" si="1">SUM(D5,D16)</f>
        <v>277162.59999999998</v>
      </c>
      <c r="E4" s="3">
        <f t="shared" ref="E4" si="2">SUM(E5,E16)</f>
        <v>291729</v>
      </c>
      <c r="F4" s="19">
        <f>E4/D4*100</f>
        <v>105.25554313605083</v>
      </c>
      <c r="G4" s="19">
        <f>E4/C4*100</f>
        <v>104.89422988070143</v>
      </c>
      <c r="H4" s="30"/>
    </row>
    <row r="5" spans="1:8" ht="16.5" x14ac:dyDescent="0.25">
      <c r="A5" s="7"/>
      <c r="B5" s="24" t="s">
        <v>17</v>
      </c>
      <c r="C5" s="3">
        <f t="shared" ref="C5" si="3">SUM(C6,C8,C9,C14,C15)</f>
        <v>260309</v>
      </c>
      <c r="D5" s="3">
        <f t="shared" ref="D5" si="4">SUM(D6,D8,D9,D14,D15)</f>
        <v>261392.49999999997</v>
      </c>
      <c r="E5" s="3">
        <f t="shared" ref="E5" si="5">SUM(E6,E8,E9,E14,E15)</f>
        <v>274341.8</v>
      </c>
      <c r="F5" s="19">
        <f t="shared" ref="F5:F39" si="6">E5/D5*100</f>
        <v>104.95396769226355</v>
      </c>
      <c r="G5" s="19">
        <f t="shared" ref="G5:G39" si="7">E5/C5*100</f>
        <v>105.39082398226722</v>
      </c>
      <c r="H5" s="30"/>
    </row>
    <row r="6" spans="1:8" ht="16.5" x14ac:dyDescent="0.25">
      <c r="A6" s="8" t="s">
        <v>24</v>
      </c>
      <c r="B6" s="14" t="s">
        <v>0</v>
      </c>
      <c r="C6" s="3">
        <f t="shared" ref="C6" si="8">C7</f>
        <v>204514.6</v>
      </c>
      <c r="D6" s="3">
        <f t="shared" ref="D6" si="9">D7</f>
        <v>212487.8</v>
      </c>
      <c r="E6" s="3">
        <f t="shared" ref="E6" si="10">E7</f>
        <v>223587.4</v>
      </c>
      <c r="F6" s="19">
        <f t="shared" si="6"/>
        <v>105.22364107492291</v>
      </c>
      <c r="G6" s="19">
        <f t="shared" si="7"/>
        <v>109.32588675820698</v>
      </c>
      <c r="H6" s="30"/>
    </row>
    <row r="7" spans="1:8" ht="16.5" x14ac:dyDescent="0.25">
      <c r="A7" s="8" t="s">
        <v>25</v>
      </c>
      <c r="B7" s="5" t="s">
        <v>1</v>
      </c>
      <c r="C7" s="10">
        <v>204514.6</v>
      </c>
      <c r="D7" s="10">
        <v>212487.8</v>
      </c>
      <c r="E7" s="10">
        <v>223587.4</v>
      </c>
      <c r="F7" s="19">
        <f t="shared" si="6"/>
        <v>105.22364107492291</v>
      </c>
      <c r="G7" s="19">
        <f t="shared" si="7"/>
        <v>109.32588675820698</v>
      </c>
      <c r="H7" s="30"/>
    </row>
    <row r="8" spans="1:8" ht="22.5" x14ac:dyDescent="0.25">
      <c r="A8" s="8" t="s">
        <v>59</v>
      </c>
      <c r="B8" s="14" t="s">
        <v>56</v>
      </c>
      <c r="C8" s="10">
        <v>20564</v>
      </c>
      <c r="D8" s="10">
        <v>13885</v>
      </c>
      <c r="E8" s="10">
        <v>14915.2</v>
      </c>
      <c r="F8" s="19">
        <f t="shared" si="6"/>
        <v>107.41951746489018</v>
      </c>
      <c r="G8" s="19">
        <f t="shared" si="7"/>
        <v>72.530636063022754</v>
      </c>
      <c r="H8" s="30" t="s">
        <v>77</v>
      </c>
    </row>
    <row r="9" spans="1:8" ht="16.5" x14ac:dyDescent="0.25">
      <c r="A9" s="8" t="s">
        <v>26</v>
      </c>
      <c r="B9" s="15" t="s">
        <v>2</v>
      </c>
      <c r="C9" s="3">
        <f>SUM(C10:C13)</f>
        <v>32085.4</v>
      </c>
      <c r="D9" s="3">
        <f t="shared" ref="D9:E9" si="11">SUM(D10:D13)</f>
        <v>31874.399999999998</v>
      </c>
      <c r="E9" s="3">
        <f t="shared" si="11"/>
        <v>32527.8</v>
      </c>
      <c r="F9" s="19">
        <f t="shared" si="6"/>
        <v>102.04992093968828</v>
      </c>
      <c r="G9" s="19">
        <f t="shared" si="7"/>
        <v>101.37882027339538</v>
      </c>
      <c r="H9" s="30"/>
    </row>
    <row r="10" spans="1:8" ht="16.5" x14ac:dyDescent="0.25">
      <c r="A10" s="8" t="s">
        <v>63</v>
      </c>
      <c r="B10" s="5" t="s">
        <v>64</v>
      </c>
      <c r="C10" s="10">
        <v>12160.4</v>
      </c>
      <c r="D10" s="10">
        <v>14435</v>
      </c>
      <c r="E10" s="10">
        <v>14631.7</v>
      </c>
      <c r="F10" s="19">
        <f t="shared" si="6"/>
        <v>101.36266020090059</v>
      </c>
      <c r="G10" s="19">
        <f t="shared" si="7"/>
        <v>120.32252228545116</v>
      </c>
      <c r="H10" s="30"/>
    </row>
    <row r="11" spans="1:8" ht="27" x14ac:dyDescent="0.25">
      <c r="A11" s="8" t="s">
        <v>46</v>
      </c>
      <c r="B11" s="5" t="s">
        <v>3</v>
      </c>
      <c r="C11" s="10">
        <v>19635</v>
      </c>
      <c r="D11" s="10">
        <v>17176.3</v>
      </c>
      <c r="E11" s="10">
        <v>17594.2</v>
      </c>
      <c r="F11" s="19">
        <f t="shared" si="6"/>
        <v>102.43300361544686</v>
      </c>
      <c r="G11" s="19">
        <f t="shared" si="7"/>
        <v>89.606315253374078</v>
      </c>
      <c r="H11" s="30" t="s">
        <v>78</v>
      </c>
    </row>
    <row r="12" spans="1:8" ht="33.75" x14ac:dyDescent="0.25">
      <c r="A12" s="8" t="s">
        <v>45</v>
      </c>
      <c r="B12" s="5" t="s">
        <v>14</v>
      </c>
      <c r="C12" s="4">
        <v>115</v>
      </c>
      <c r="D12" s="4">
        <v>37</v>
      </c>
      <c r="E12" s="4">
        <v>37.6</v>
      </c>
      <c r="F12" s="19">
        <f t="shared" si="6"/>
        <v>101.62162162162163</v>
      </c>
      <c r="G12" s="19">
        <f t="shared" si="7"/>
        <v>32.695652173913039</v>
      </c>
      <c r="H12" s="30" t="s">
        <v>79</v>
      </c>
    </row>
    <row r="13" spans="1:8" ht="27" x14ac:dyDescent="0.25">
      <c r="A13" s="8" t="s">
        <v>49</v>
      </c>
      <c r="B13" s="5" t="s">
        <v>41</v>
      </c>
      <c r="C13" s="4">
        <v>175</v>
      </c>
      <c r="D13" s="4">
        <v>226.1</v>
      </c>
      <c r="E13" s="4">
        <v>264.3</v>
      </c>
      <c r="F13" s="19">
        <f t="shared" si="6"/>
        <v>116.89517912428128</v>
      </c>
      <c r="G13" s="19">
        <f t="shared" si="7"/>
        <v>151.02857142857144</v>
      </c>
      <c r="H13" s="30"/>
    </row>
    <row r="14" spans="1:8" ht="16.5" x14ac:dyDescent="0.25">
      <c r="A14" s="8" t="s">
        <v>27</v>
      </c>
      <c r="B14" s="17" t="s">
        <v>4</v>
      </c>
      <c r="C14" s="4">
        <v>3145</v>
      </c>
      <c r="D14" s="4">
        <v>3145</v>
      </c>
      <c r="E14" s="4">
        <v>3311.1</v>
      </c>
      <c r="F14" s="19">
        <f t="shared" si="6"/>
        <v>105.28139904610492</v>
      </c>
      <c r="G14" s="19">
        <f t="shared" si="7"/>
        <v>105.28139904610492</v>
      </c>
      <c r="H14" s="30"/>
    </row>
    <row r="15" spans="1:8" ht="16.5" x14ac:dyDescent="0.25">
      <c r="A15" s="8" t="s">
        <v>28</v>
      </c>
      <c r="B15" s="17" t="s">
        <v>21</v>
      </c>
      <c r="C15" s="3"/>
      <c r="D15" s="3">
        <v>0.3</v>
      </c>
      <c r="E15" s="4">
        <v>0.3</v>
      </c>
      <c r="F15" s="19">
        <f t="shared" si="6"/>
        <v>100</v>
      </c>
      <c r="G15" s="19"/>
      <c r="H15" s="30"/>
    </row>
    <row r="16" spans="1:8" ht="16.5" x14ac:dyDescent="0.25">
      <c r="A16" s="8"/>
      <c r="B16" s="25" t="s">
        <v>18</v>
      </c>
      <c r="C16" s="3">
        <f>C17+C24+C26+C27+C30+C31</f>
        <v>17808.3</v>
      </c>
      <c r="D16" s="3">
        <f>D17+D24+D26+D27+D30+D31</f>
        <v>15770.1</v>
      </c>
      <c r="E16" s="3">
        <f>E17+E24+E26+E27+E30+E31</f>
        <v>17387.2</v>
      </c>
      <c r="F16" s="19">
        <f t="shared" si="6"/>
        <v>110.25421525545178</v>
      </c>
      <c r="G16" s="19">
        <f t="shared" si="7"/>
        <v>97.63537227023356</v>
      </c>
      <c r="H16" s="30"/>
    </row>
    <row r="17" spans="1:8" ht="40.5" x14ac:dyDescent="0.25">
      <c r="A17" s="8" t="s">
        <v>29</v>
      </c>
      <c r="B17" s="14" t="s">
        <v>5</v>
      </c>
      <c r="C17" s="3">
        <f>SUM(C19:C23)</f>
        <v>6977</v>
      </c>
      <c r="D17" s="3">
        <f>SUM(D18:D23)</f>
        <v>7213.5</v>
      </c>
      <c r="E17" s="3">
        <f>SUM(E18:E23)</f>
        <v>7358.9000000000005</v>
      </c>
      <c r="F17" s="19">
        <f t="shared" si="6"/>
        <v>102.01566507243365</v>
      </c>
      <c r="G17" s="20">
        <f t="shared" si="7"/>
        <v>105.47369929769243</v>
      </c>
      <c r="H17" s="30"/>
    </row>
    <row r="18" spans="1:8" ht="27" x14ac:dyDescent="0.25">
      <c r="A18" s="8" t="s">
        <v>73</v>
      </c>
      <c r="B18" s="5" t="s">
        <v>74</v>
      </c>
      <c r="C18" s="3">
        <v>0</v>
      </c>
      <c r="D18" s="3">
        <v>8.3000000000000007</v>
      </c>
      <c r="E18" s="3">
        <v>8.3000000000000007</v>
      </c>
      <c r="F18" s="19">
        <f t="shared" si="6"/>
        <v>100</v>
      </c>
      <c r="G18" s="20"/>
      <c r="H18" s="30"/>
    </row>
    <row r="19" spans="1:8" ht="54" x14ac:dyDescent="0.25">
      <c r="A19" s="8" t="s">
        <v>60</v>
      </c>
      <c r="B19" s="5" t="s">
        <v>19</v>
      </c>
      <c r="C19" s="4">
        <v>4505</v>
      </c>
      <c r="D19" s="4">
        <v>3339</v>
      </c>
      <c r="E19" s="4">
        <v>3487.8</v>
      </c>
      <c r="F19" s="19">
        <f t="shared" si="6"/>
        <v>104.45642407906558</v>
      </c>
      <c r="G19" s="18">
        <f t="shared" si="7"/>
        <v>77.420643729189791</v>
      </c>
      <c r="H19" s="30" t="s">
        <v>80</v>
      </c>
    </row>
    <row r="20" spans="1:8" ht="54" x14ac:dyDescent="0.25">
      <c r="A20" s="8" t="s">
        <v>30</v>
      </c>
      <c r="B20" s="5" t="s">
        <v>22</v>
      </c>
      <c r="C20" s="4">
        <v>309</v>
      </c>
      <c r="D20" s="4">
        <v>343</v>
      </c>
      <c r="E20" s="4">
        <v>342.7</v>
      </c>
      <c r="F20" s="19">
        <f t="shared" si="6"/>
        <v>99.912536443148682</v>
      </c>
      <c r="G20" s="18">
        <f t="shared" si="7"/>
        <v>110.90614886731392</v>
      </c>
      <c r="H20" s="30"/>
    </row>
    <row r="21" spans="1:8" ht="40.5" x14ac:dyDescent="0.25">
      <c r="A21" s="8" t="s">
        <v>57</v>
      </c>
      <c r="B21" s="5" t="s">
        <v>58</v>
      </c>
      <c r="C21" s="4">
        <v>1206</v>
      </c>
      <c r="D21" s="4">
        <v>1481</v>
      </c>
      <c r="E21" s="4">
        <v>1455.2</v>
      </c>
      <c r="F21" s="19">
        <f t="shared" si="6"/>
        <v>98.257933828494259</v>
      </c>
      <c r="G21" s="18">
        <f t="shared" si="7"/>
        <v>120.66334991708128</v>
      </c>
      <c r="H21" s="30"/>
    </row>
    <row r="22" spans="1:8" ht="16.5" x14ac:dyDescent="0.25">
      <c r="A22" s="8" t="s">
        <v>75</v>
      </c>
      <c r="B22" s="5" t="s">
        <v>76</v>
      </c>
      <c r="C22" s="4">
        <v>0</v>
      </c>
      <c r="D22" s="4">
        <v>242.1</v>
      </c>
      <c r="E22" s="4">
        <v>242.1</v>
      </c>
      <c r="F22" s="19">
        <f t="shared" si="6"/>
        <v>100</v>
      </c>
      <c r="G22" s="18"/>
      <c r="H22" s="30"/>
    </row>
    <row r="23" spans="1:8" ht="27" x14ac:dyDescent="0.25">
      <c r="A23" s="8" t="s">
        <v>31</v>
      </c>
      <c r="B23" s="5" t="s">
        <v>20</v>
      </c>
      <c r="C23" s="4">
        <v>957</v>
      </c>
      <c r="D23" s="4">
        <v>1800.1</v>
      </c>
      <c r="E23" s="4">
        <v>1822.8</v>
      </c>
      <c r="F23" s="19">
        <f t="shared" si="6"/>
        <v>101.26104105327482</v>
      </c>
      <c r="G23" s="20"/>
      <c r="H23" s="30"/>
    </row>
    <row r="24" spans="1:8" ht="27" x14ac:dyDescent="0.25">
      <c r="A24" s="8" t="s">
        <v>32</v>
      </c>
      <c r="B24" s="15" t="s">
        <v>6</v>
      </c>
      <c r="C24" s="3">
        <f>C25</f>
        <v>3570</v>
      </c>
      <c r="D24" s="3">
        <f t="shared" ref="D24:E24" si="12">D25</f>
        <v>1202.5</v>
      </c>
      <c r="E24" s="3">
        <f t="shared" si="12"/>
        <v>1284.3</v>
      </c>
      <c r="F24" s="19">
        <f t="shared" si="6"/>
        <v>106.80249480249479</v>
      </c>
      <c r="G24" s="20">
        <f t="shared" si="7"/>
        <v>35.97478991596639</v>
      </c>
      <c r="H24" s="30"/>
    </row>
    <row r="25" spans="1:8" ht="33.75" x14ac:dyDescent="0.25">
      <c r="A25" s="8" t="s">
        <v>33</v>
      </c>
      <c r="B25" s="17" t="s">
        <v>7</v>
      </c>
      <c r="C25" s="4">
        <v>3570</v>
      </c>
      <c r="D25" s="4">
        <v>1202.5</v>
      </c>
      <c r="E25" s="4">
        <v>1284.3</v>
      </c>
      <c r="F25" s="19">
        <f t="shared" si="6"/>
        <v>106.80249480249479</v>
      </c>
      <c r="G25" s="20">
        <f t="shared" si="7"/>
        <v>35.97478991596639</v>
      </c>
      <c r="H25" s="30" t="s">
        <v>81</v>
      </c>
    </row>
    <row r="26" spans="1:8" ht="16.5" x14ac:dyDescent="0.25">
      <c r="A26" s="8" t="s">
        <v>42</v>
      </c>
      <c r="B26" s="17" t="s">
        <v>67</v>
      </c>
      <c r="C26" s="4">
        <v>30</v>
      </c>
      <c r="D26" s="4">
        <v>120.9</v>
      </c>
      <c r="E26" s="4">
        <v>186.9</v>
      </c>
      <c r="F26" s="19">
        <f t="shared" si="6"/>
        <v>154.59057071960299</v>
      </c>
      <c r="G26" s="20">
        <f t="shared" si="7"/>
        <v>623</v>
      </c>
      <c r="H26" s="30"/>
    </row>
    <row r="27" spans="1:8" ht="27" x14ac:dyDescent="0.25">
      <c r="A27" s="8" t="s">
        <v>34</v>
      </c>
      <c r="B27" s="14" t="s">
        <v>8</v>
      </c>
      <c r="C27" s="3">
        <f>SUM(C28:C29)</f>
        <v>4559.3</v>
      </c>
      <c r="D27" s="3">
        <f t="shared" ref="D27:E27" si="13">SUM(D28:D29)</f>
        <v>3836.8</v>
      </c>
      <c r="E27" s="3">
        <f t="shared" si="13"/>
        <v>4328.8</v>
      </c>
      <c r="F27" s="19">
        <f t="shared" si="6"/>
        <v>112.82318598832359</v>
      </c>
      <c r="G27" s="20">
        <f t="shared" si="7"/>
        <v>94.944399359550815</v>
      </c>
      <c r="H27" s="30"/>
    </row>
    <row r="28" spans="1:8" ht="40.5" x14ac:dyDescent="0.25">
      <c r="A28" s="8" t="s">
        <v>48</v>
      </c>
      <c r="B28" s="5" t="s">
        <v>12</v>
      </c>
      <c r="C28" s="4">
        <v>2254.3000000000002</v>
      </c>
      <c r="D28" s="4">
        <v>2254.3000000000002</v>
      </c>
      <c r="E28" s="4">
        <v>3148.8</v>
      </c>
      <c r="F28" s="19">
        <f t="shared" si="6"/>
        <v>139.6797231956705</v>
      </c>
      <c r="G28" s="20">
        <f t="shared" si="7"/>
        <v>139.6797231956705</v>
      </c>
      <c r="H28" s="30"/>
    </row>
    <row r="29" spans="1:8" ht="64.5" customHeight="1" x14ac:dyDescent="0.25">
      <c r="A29" s="8" t="s">
        <v>61</v>
      </c>
      <c r="B29" s="5" t="s">
        <v>16</v>
      </c>
      <c r="C29" s="4">
        <v>2305</v>
      </c>
      <c r="D29" s="4">
        <v>1582.5</v>
      </c>
      <c r="E29" s="4">
        <v>1180</v>
      </c>
      <c r="F29" s="19">
        <f t="shared" si="6"/>
        <v>74.565560821484993</v>
      </c>
      <c r="G29" s="20">
        <f t="shared" si="7"/>
        <v>51.193058568329718</v>
      </c>
      <c r="H29" s="30" t="s">
        <v>82</v>
      </c>
    </row>
    <row r="30" spans="1:8" ht="16.5" x14ac:dyDescent="0.25">
      <c r="A30" s="8" t="s">
        <v>35</v>
      </c>
      <c r="B30" s="15" t="s">
        <v>9</v>
      </c>
      <c r="C30" s="4">
        <v>2608</v>
      </c>
      <c r="D30" s="4">
        <v>3396.4</v>
      </c>
      <c r="E30" s="4">
        <v>4228.3</v>
      </c>
      <c r="F30" s="19">
        <f t="shared" si="6"/>
        <v>124.49358143917088</v>
      </c>
      <c r="G30" s="20">
        <f t="shared" si="7"/>
        <v>162.12806748466258</v>
      </c>
      <c r="H30" s="30"/>
    </row>
    <row r="31" spans="1:8" ht="16.5" x14ac:dyDescent="0.25">
      <c r="A31" s="8" t="s">
        <v>36</v>
      </c>
      <c r="B31" s="15" t="s">
        <v>10</v>
      </c>
      <c r="C31" s="4">
        <v>64</v>
      </c>
      <c r="D31" s="4">
        <v>0</v>
      </c>
      <c r="E31" s="4">
        <v>0</v>
      </c>
      <c r="F31" s="19" t="e">
        <f t="shared" si="6"/>
        <v>#DIV/0!</v>
      </c>
      <c r="G31" s="20">
        <f t="shared" si="7"/>
        <v>0</v>
      </c>
      <c r="H31" s="30"/>
    </row>
    <row r="32" spans="1:8" ht="16.5" x14ac:dyDescent="0.25">
      <c r="A32" s="7" t="s">
        <v>37</v>
      </c>
      <c r="B32" s="15" t="s">
        <v>11</v>
      </c>
      <c r="C32" s="21">
        <f>SUM(C33:C38)</f>
        <v>303392.5</v>
      </c>
      <c r="D32" s="21">
        <f t="shared" ref="D32:E32" si="14">SUM(D33:D38)</f>
        <v>412732.3</v>
      </c>
      <c r="E32" s="21">
        <f t="shared" si="14"/>
        <v>411982.9</v>
      </c>
      <c r="F32" s="19">
        <f t="shared" si="6"/>
        <v>99.818429524415706</v>
      </c>
      <c r="G32" s="20">
        <f t="shared" si="7"/>
        <v>135.7920515503844</v>
      </c>
      <c r="H32" s="30"/>
    </row>
    <row r="33" spans="1:8" ht="16.5" x14ac:dyDescent="0.25">
      <c r="A33" s="8" t="s">
        <v>53</v>
      </c>
      <c r="B33" s="13" t="s">
        <v>54</v>
      </c>
      <c r="C33" s="22">
        <v>47314.2</v>
      </c>
      <c r="D33" s="22">
        <v>56887.9</v>
      </c>
      <c r="E33" s="22">
        <v>56887.9</v>
      </c>
      <c r="F33" s="19">
        <f t="shared" si="6"/>
        <v>100</v>
      </c>
      <c r="G33" s="20">
        <f t="shared" si="7"/>
        <v>120.23430598002291</v>
      </c>
      <c r="H33" s="30"/>
    </row>
    <row r="34" spans="1:8" ht="27" x14ac:dyDescent="0.25">
      <c r="A34" s="8" t="s">
        <v>38</v>
      </c>
      <c r="B34" s="5" t="s">
        <v>47</v>
      </c>
      <c r="C34" s="22">
        <v>2332.6999999999998</v>
      </c>
      <c r="D34" s="22">
        <v>88514.9</v>
      </c>
      <c r="E34" s="4">
        <v>87828.3</v>
      </c>
      <c r="F34" s="19">
        <f t="shared" si="6"/>
        <v>99.224311387122398</v>
      </c>
      <c r="G34" s="20">
        <f t="shared" si="7"/>
        <v>3765.0919535302442</v>
      </c>
      <c r="H34" s="30"/>
    </row>
    <row r="35" spans="1:8" ht="16.5" x14ac:dyDescent="0.25">
      <c r="A35" s="8" t="s">
        <v>39</v>
      </c>
      <c r="B35" s="6" t="s">
        <v>15</v>
      </c>
      <c r="C35" s="22">
        <v>253745.6</v>
      </c>
      <c r="D35" s="22">
        <v>255409.9</v>
      </c>
      <c r="E35" s="4">
        <v>255409.8</v>
      </c>
      <c r="F35" s="19">
        <f t="shared" si="6"/>
        <v>99.999960847249852</v>
      </c>
      <c r="G35" s="20">
        <f t="shared" si="7"/>
        <v>100.6558537369712</v>
      </c>
      <c r="H35" s="30"/>
    </row>
    <row r="36" spans="1:8" ht="27" x14ac:dyDescent="0.25">
      <c r="A36" s="8" t="s">
        <v>50</v>
      </c>
      <c r="B36" s="6" t="s">
        <v>62</v>
      </c>
      <c r="C36" s="22">
        <v>0</v>
      </c>
      <c r="D36" s="22">
        <v>11839.9</v>
      </c>
      <c r="E36" s="4">
        <v>11824.7</v>
      </c>
      <c r="F36" s="19">
        <f t="shared" si="6"/>
        <v>99.87162053733563</v>
      </c>
      <c r="G36" s="20" t="e">
        <f t="shared" si="7"/>
        <v>#DIV/0!</v>
      </c>
      <c r="H36" s="30"/>
    </row>
    <row r="37" spans="1:8" ht="16.5" x14ac:dyDescent="0.25">
      <c r="A37" s="8" t="s">
        <v>51</v>
      </c>
      <c r="B37" s="5" t="s">
        <v>52</v>
      </c>
      <c r="C37" s="22">
        <v>0</v>
      </c>
      <c r="D37" s="22">
        <v>79.7</v>
      </c>
      <c r="E37" s="4">
        <v>82.2</v>
      </c>
      <c r="F37" s="19">
        <f t="shared" si="6"/>
        <v>103.13676286072773</v>
      </c>
      <c r="G37" s="20"/>
      <c r="H37" s="30"/>
    </row>
    <row r="38" spans="1:8" ht="54" x14ac:dyDescent="0.25">
      <c r="A38" s="9" t="s">
        <v>43</v>
      </c>
      <c r="B38" s="5" t="s">
        <v>44</v>
      </c>
      <c r="C38" s="22"/>
      <c r="D38" s="22"/>
      <c r="E38" s="4">
        <v>-50</v>
      </c>
      <c r="F38" s="19" t="e">
        <f t="shared" si="6"/>
        <v>#DIV/0!</v>
      </c>
      <c r="G38" s="20"/>
      <c r="H38" s="30"/>
    </row>
    <row r="39" spans="1:8" ht="16.5" x14ac:dyDescent="0.25">
      <c r="A39" s="2"/>
      <c r="B39" s="16" t="s">
        <v>55</v>
      </c>
      <c r="C39" s="21">
        <f>SUM(C4,C32)</f>
        <v>581509.80000000005</v>
      </c>
      <c r="D39" s="21">
        <f>SUM(D4,D32)</f>
        <v>689894.89999999991</v>
      </c>
      <c r="E39" s="21">
        <f>SUM(E4,E32)</f>
        <v>703711.9</v>
      </c>
      <c r="F39" s="19">
        <f t="shared" si="6"/>
        <v>102.00276882754171</v>
      </c>
      <c r="G39" s="20">
        <f t="shared" si="7"/>
        <v>121.01462434510992</v>
      </c>
      <c r="H39" s="30"/>
    </row>
  </sheetData>
  <mergeCells count="1">
    <mergeCell ref="A1:H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2016</vt:lpstr>
      <vt:lpstr>'за 2016'!бЮДЖЕТ_2005_НОВ</vt:lpstr>
      <vt:lpstr>'за 2016'!бЮДЖЕТ_2005_НОВ.КЛ.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buh5</cp:lastModifiedBy>
  <cp:lastPrinted>2017-04-21T14:26:46Z</cp:lastPrinted>
  <dcterms:created xsi:type="dcterms:W3CDTF">2004-12-09T07:13:42Z</dcterms:created>
  <dcterms:modified xsi:type="dcterms:W3CDTF">2018-04-11T07:55:57Z</dcterms:modified>
</cp:coreProperties>
</file>