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<sst xmlns="http://schemas.openxmlformats.org/spreadsheetml/2006/main" count="87" uniqueCount="87">
  <si>
    <t>Наименование показателя</t>
  </si>
  <si>
    <t>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</si>
  <si>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</si>
  <si>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</si>
  <si>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</si>
  <si>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</si>
  <si>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</si>
  <si>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</si>
  <si>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</si>
  <si>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</si>
  <si>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</si>
  <si>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</si>
  <si>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</si>
  <si>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</si>
  <si>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</si>
  <si>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</si>
  <si>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</si>
  <si>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</si>
  <si>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</si>
  <si>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</si>
  <si>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</si>
  <si>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</si>
  <si>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</si>
  <si>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</si>
  <si>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</si>
  <si>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</si>
  <si>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</si>
  <si>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</si>
  <si>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</si>
  <si>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</si>
  <si>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</si>
  <si>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</si>
  <si>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</si>
  <si>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</si>
  <si>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</si>
  <si>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</si>
  <si>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</si>
  <si>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</si>
  <si>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</si>
  <si>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</si>
  <si>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</si>
  <si>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</si>
  <si>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</si>
  <si>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</si>
  <si>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</si>
  <si>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</si>
  <si>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</si>
  <si>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</si>
  <si>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</si>
  <si>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</si>
  <si>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</si>
  <si>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</si>
  <si>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</si>
  <si>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</si>
  <si>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</si>
  <si>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</si>
  <si>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</si>
  <si>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</si>
  <si>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</si>
  <si>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</si>
  <si>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</si>
  <si>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</si>
  <si>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</si>
  <si>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</si>
  <si>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</si>
  <si>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</si>
  <si>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</si>
  <si>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</si>
  <si>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</si>
  <si>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</si>
  <si>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</si>
  <si>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</si>
  <si>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Связь и информатика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</si>
  <si>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</si>
  <si>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</si>
  <si>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</si>
  <si>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>2019 год</t>
  </si>
  <si>
    <t xml:space="preserve">Молодежная политика </t>
  </si>
  <si>
    <t>Дополнительное образование детей</t>
  </si>
  <si>
    <t>Условно утверждаемые расходы</t>
  </si>
  <si>
    <t>Исполнение за 2016 год</t>
  </si>
  <si>
    <t>Ожидаемое исполнение  за 2017 год</t>
  </si>
  <si>
    <t>2020 год</t>
  </si>
  <si>
    <t>Бюджетные назначения на 2018 год (проект)</t>
  </si>
  <si>
    <t xml:space="preserve">Отношение 2018г к 2016г </t>
  </si>
  <si>
    <t>Отношение 2018г к 2017г</t>
  </si>
  <si>
    <t>Сведения о расходах  бюджета района по разделам и подразделам классификации расходов на 2018 год и плановый период 2019-2020гг в сравнении с ожидаемым исполнением 2017 года и отчетом за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</si>
</sst>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165" fontId="4" fillId="0" borderId="16" xfId="55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left" vertical="top" wrapText="1"/>
    </xf>
    <xf numFmtId="164" fontId="6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2" sqref="D72"/>
    </sheetView>
  </sheetViews>
  <sheetFormatPr defaultColWidth="9.140625" defaultRowHeight="12.75"/>
  <cols>
    <col min="1" max="1" width="42.57421875" style="0" customWidth="1"/>
    <col min="2" max="2" width="9.57421875" style="0" customWidth="1"/>
    <col min="3" max="3" width="10.28125" style="15" customWidth="1"/>
    <col min="4" max="4" width="11.00390625" style="15" customWidth="1"/>
    <col min="5" max="5" width="10.421875" style="16" customWidth="1"/>
    <col min="6" max="6" width="10.28125" style="15" customWidth="1"/>
    <col min="7" max="7" width="10.421875" style="16" customWidth="1"/>
    <col min="8" max="8" width="10.28125" style="0" customWidth="1"/>
  </cols>
  <sheetData>
    <row r="1" spans="1:8" ht="41.25" customHeight="1">
      <c r="A1" s="34" t="s">
        <v>86</v>
      </c>
      <c r="B1" s="34"/>
      <c r="C1" s="34"/>
      <c r="D1" s="34"/>
      <c r="E1" s="34"/>
      <c r="F1" s="34"/>
      <c r="G1" s="34"/>
      <c r="H1" s="34"/>
    </row>
    <row r="2" spans="1:8" ht="15" customHeight="1">
      <c r="A2" s="1"/>
      <c r="B2" s="21"/>
      <c r="C2" s="2"/>
      <c r="D2" s="2"/>
      <c r="E2" s="7"/>
      <c r="F2" s="2"/>
      <c r="G2" s="7"/>
      <c r="H2" s="7" t="s">
        <v>71</v>
      </c>
    </row>
    <row r="3" spans="1:8" ht="48.75" customHeight="1">
      <c r="A3" s="3" t="s">
        <v>0</v>
      </c>
      <c r="B3" s="22" t="s">
        <v>80</v>
      </c>
      <c r="C3" s="3" t="s">
        <v>81</v>
      </c>
      <c r="D3" s="3" t="s">
        <v>83</v>
      </c>
      <c r="E3" s="8" t="s">
        <v>84</v>
      </c>
      <c r="F3" s="8" t="s">
        <v>85</v>
      </c>
      <c r="G3" s="8" t="s">
        <v>76</v>
      </c>
      <c r="H3" s="26" t="s">
        <v>82</v>
      </c>
    </row>
    <row r="4" spans="1:8" ht="13.5" thickBot="1">
      <c r="A4" s="3" t="s">
        <v>1</v>
      </c>
      <c r="B4" s="28">
        <v>2</v>
      </c>
      <c r="C4" s="4">
        <v>3</v>
      </c>
      <c r="D4" s="4">
        <v>4</v>
      </c>
      <c r="E4" s="9">
        <v>5</v>
      </c>
      <c r="F4" s="4">
        <v>6</v>
      </c>
      <c r="G4" s="9">
        <v>7</v>
      </c>
      <c r="H4" s="9">
        <v>8</v>
      </c>
    </row>
    <row r="5" spans="1:8" s="20" customFormat="1" ht="22.5">
      <c r="A5" s="17" t="s">
        <v>74</v>
      </c>
      <c r="B5" s="27">
        <f>B6+B17+B21+B32+B37+B41+B48+B51+B60+B66+B71+B73+B75</f>
        <v>766634.8999999999</v>
      </c>
      <c r="C5" s="18">
        <f>C6+C17+C21+C32+C37+C41+C48+C51+C60+C66+C71+C73+C75</f>
        <v>702096.2999999999</v>
      </c>
      <c r="D5" s="18">
        <f>D6+D17+D21+D32+D37+D41+D48+D51+D60+D66+D71+D73+D75</f>
        <v>636620.6</v>
      </c>
      <c r="E5" s="19">
        <f>D5/B5</f>
        <v>0.8304091034728527</v>
      </c>
      <c r="F5" s="19">
        <f>D5/C5</f>
        <v>0.9067425650868692</v>
      </c>
      <c r="G5" s="18">
        <f>G6+G17+G21+G32+G37+G41+G48+G51+G60+G66+G71+G73+G75+G79</f>
        <v>638662.9</v>
      </c>
      <c r="H5" s="18">
        <f>H6+H17+H21+H32+H37+H41+H48+H51+H60+H66+H71+H73+H75+H79</f>
        <v>640063.0000000001</v>
      </c>
    </row>
    <row r="6" spans="1:8" s="20" customFormat="1" ht="12.75">
      <c r="A6" s="17" t="s">
        <v>2</v>
      </c>
      <c r="B6" s="18">
        <f>SUM(B7:B14)</f>
        <v>51342.59999999999</v>
      </c>
      <c r="C6" s="18">
        <f>SUM(C7:C14)</f>
        <v>55599</v>
      </c>
      <c r="D6" s="18">
        <f>SUM(D7:D14)</f>
        <v>61870.799999999996</v>
      </c>
      <c r="E6" s="19">
        <f aca="true" t="shared" si="0" ref="E6:E69">D6/B6</f>
        <v>1.2050577882693905</v>
      </c>
      <c r="F6" s="19">
        <f aca="true" t="shared" si="1" ref="F6:F69">D6/C6</f>
        <v>1.1128041871256678</v>
      </c>
      <c r="G6" s="18">
        <f>SUM(G7:G14)</f>
        <v>57537.50000000001</v>
      </c>
      <c r="H6" s="18">
        <f>SUM(H7:H14)</f>
        <v>56867.100000000006</v>
      </c>
    </row>
    <row r="7" spans="1:8" ht="21.75" customHeight="1">
      <c r="A7" s="5" t="s">
        <v>75</v>
      </c>
      <c r="B7" s="10">
        <v>1775.1</v>
      </c>
      <c r="C7" s="10">
        <v>1833.4</v>
      </c>
      <c r="D7" s="10">
        <v>1983.7</v>
      </c>
      <c r="E7" s="11">
        <f t="shared" si="0"/>
        <v>1.1175145062250016</v>
      </c>
      <c r="F7" s="11">
        <f>D7/C7</f>
        <v>1.081978837133195</v>
      </c>
      <c r="G7" s="10">
        <v>1973.7</v>
      </c>
      <c r="H7" s="10">
        <v>1973.7</v>
      </c>
    </row>
    <row r="8" spans="1:8" ht="33" customHeight="1">
      <c r="A8" s="5" t="s">
        <v>3</v>
      </c>
      <c r="B8" s="10">
        <v>1683.6</v>
      </c>
      <c r="C8" s="10">
        <v>1984</v>
      </c>
      <c r="D8" s="10">
        <v>2672</v>
      </c>
      <c r="E8" s="11">
        <f t="shared" si="0"/>
        <v>1.5870753148016157</v>
      </c>
      <c r="F8" s="11">
        <f t="shared" si="1"/>
        <v>1.346774193548387</v>
      </c>
      <c r="G8" s="10">
        <v>2248.6</v>
      </c>
      <c r="H8" s="10">
        <v>2248.6</v>
      </c>
    </row>
    <row r="9" spans="1:8" ht="32.25" customHeight="1">
      <c r="A9" s="5" t="s">
        <v>4</v>
      </c>
      <c r="B9" s="10">
        <v>31214</v>
      </c>
      <c r="C9" s="10">
        <v>36682.1</v>
      </c>
      <c r="D9" s="10">
        <v>38989.5</v>
      </c>
      <c r="E9" s="11">
        <f t="shared" si="0"/>
        <v>1.2491029666175435</v>
      </c>
      <c r="F9" s="11">
        <f t="shared" si="1"/>
        <v>1.0629026146267526</v>
      </c>
      <c r="G9" s="10">
        <v>37554.3</v>
      </c>
      <c r="H9" s="10">
        <v>37555.3</v>
      </c>
    </row>
    <row r="10" spans="1:8" ht="12.75">
      <c r="A10" s="5" t="s">
        <v>5</v>
      </c>
      <c r="B10" s="10">
        <v>18.7</v>
      </c>
      <c r="C10" s="10">
        <v>3</v>
      </c>
      <c r="D10" s="10">
        <v>35.6</v>
      </c>
      <c r="E10" s="11">
        <f t="shared" si="0"/>
        <v>1.9037433155080214</v>
      </c>
      <c r="F10" s="11">
        <f t="shared" si="1"/>
        <v>11.866666666666667</v>
      </c>
      <c r="G10" s="10">
        <v>1.5</v>
      </c>
      <c r="H10" s="10">
        <v>2.3</v>
      </c>
    </row>
    <row r="11" spans="1:8" ht="32.25" customHeight="1">
      <c r="A11" s="5" t="s">
        <v>6</v>
      </c>
      <c r="B11" s="10">
        <v>7309.8</v>
      </c>
      <c r="C11" s="10">
        <v>7973.2</v>
      </c>
      <c r="D11" s="10">
        <v>8278.9</v>
      </c>
      <c r="E11" s="11">
        <f t="shared" si="0"/>
        <v>1.1325754466606472</v>
      </c>
      <c r="F11" s="11">
        <f t="shared" si="1"/>
        <v>1.0383409421562233</v>
      </c>
      <c r="G11" s="10">
        <v>7984.6</v>
      </c>
      <c r="H11" s="10">
        <v>7984.6</v>
      </c>
    </row>
    <row r="12" spans="1:8" ht="12.75" hidden="1">
      <c r="A12" s="5" t="s">
        <v>7</v>
      </c>
      <c r="B12" s="10"/>
      <c r="C12" s="10"/>
      <c r="D12" s="10"/>
      <c r="E12" s="11"/>
      <c r="F12" s="11"/>
      <c r="G12" s="10"/>
      <c r="H12" s="25"/>
    </row>
    <row r="13" spans="1:8" ht="12.75">
      <c r="A13" s="5" t="s">
        <v>8</v>
      </c>
      <c r="B13" s="10">
        <v>7.7</v>
      </c>
      <c r="C13" s="10"/>
      <c r="D13" s="10"/>
      <c r="E13" s="11">
        <f t="shared" si="0"/>
        <v>0</v>
      </c>
      <c r="F13" s="11" t="e">
        <f t="shared" si="1"/>
        <v>#DIV/0!</v>
      </c>
      <c r="G13" s="10"/>
      <c r="H13" s="25"/>
    </row>
    <row r="14" spans="1:8" ht="12.75">
      <c r="A14" s="5" t="s">
        <v>9</v>
      </c>
      <c r="B14" s="10">
        <v>9333.7</v>
      </c>
      <c r="C14" s="10">
        <v>7123.3</v>
      </c>
      <c r="D14" s="10">
        <v>9911.1</v>
      </c>
      <c r="E14" s="11">
        <f t="shared" si="0"/>
        <v>1.0618618554271082</v>
      </c>
      <c r="F14" s="11">
        <f t="shared" si="1"/>
        <v>1.3913635534092346</v>
      </c>
      <c r="G14" s="10">
        <v>7774.8</v>
      </c>
      <c r="H14" s="10">
        <v>7102.6</v>
      </c>
    </row>
    <row r="15" spans="1:8" ht="12.75" hidden="1">
      <c r="A15" s="5" t="s">
        <v>10</v>
      </c>
      <c r="B15" s="5"/>
      <c r="C15" s="10"/>
      <c r="D15" s="10"/>
      <c r="E15" s="19" t="e">
        <f t="shared" si="0"/>
        <v>#DIV/0!</v>
      </c>
      <c r="F15" s="19" t="e">
        <f t="shared" si="1"/>
        <v>#DIV/0!</v>
      </c>
      <c r="G15" s="24"/>
      <c r="H15" s="25"/>
    </row>
    <row r="16" spans="1:8" ht="12.75" hidden="1">
      <c r="A16" s="5" t="s">
        <v>11</v>
      </c>
      <c r="B16" s="5"/>
      <c r="C16" s="10"/>
      <c r="D16" s="10"/>
      <c r="E16" s="19" t="e">
        <f t="shared" si="0"/>
        <v>#DIV/0!</v>
      </c>
      <c r="F16" s="19" t="e">
        <f t="shared" si="1"/>
        <v>#DIV/0!</v>
      </c>
      <c r="G16" s="24"/>
      <c r="H16" s="25"/>
    </row>
    <row r="17" spans="1:8" s="20" customFormat="1" ht="22.5">
      <c r="A17" s="17" t="s">
        <v>12</v>
      </c>
      <c r="B17" s="18">
        <f>SUM(B18:B20)</f>
        <v>950</v>
      </c>
      <c r="C17" s="18">
        <f>SUM(C18:C20)</f>
        <v>1005.8</v>
      </c>
      <c r="D17" s="18">
        <f>SUM(D18:D20)</f>
        <v>1156</v>
      </c>
      <c r="E17" s="19">
        <f t="shared" si="0"/>
        <v>1.216842105263158</v>
      </c>
      <c r="F17" s="19">
        <f t="shared" si="1"/>
        <v>1.1493338635911712</v>
      </c>
      <c r="G17" s="18">
        <f>SUM(G18:G20)</f>
        <v>1156</v>
      </c>
      <c r="H17" s="18">
        <f>SUM(H18:H20)</f>
        <v>1156</v>
      </c>
    </row>
    <row r="18" spans="1:8" ht="21" customHeight="1">
      <c r="A18" s="5" t="s">
        <v>13</v>
      </c>
      <c r="B18" s="10">
        <v>950</v>
      </c>
      <c r="C18" s="10">
        <v>975.8</v>
      </c>
      <c r="D18" s="10">
        <v>1111</v>
      </c>
      <c r="E18" s="11">
        <f t="shared" si="0"/>
        <v>1.1694736842105262</v>
      </c>
      <c r="F18" s="11">
        <f t="shared" si="1"/>
        <v>1.1385529821684772</v>
      </c>
      <c r="G18" s="10">
        <v>1111</v>
      </c>
      <c r="H18" s="10">
        <v>1111</v>
      </c>
    </row>
    <row r="19" spans="1:8" ht="12.75" hidden="1">
      <c r="A19" s="5" t="s">
        <v>14</v>
      </c>
      <c r="B19" s="10"/>
      <c r="C19" s="10"/>
      <c r="D19" s="10"/>
      <c r="E19" s="11" t="e">
        <f t="shared" si="0"/>
        <v>#DIV/0!</v>
      </c>
      <c r="F19" s="11" t="e">
        <f t="shared" si="1"/>
        <v>#DIV/0!</v>
      </c>
      <c r="G19" s="10"/>
      <c r="H19" s="25"/>
    </row>
    <row r="20" spans="1:8" ht="22.5" customHeight="1">
      <c r="A20" s="5" t="s">
        <v>15</v>
      </c>
      <c r="B20" s="10">
        <v>0</v>
      </c>
      <c r="C20" s="10">
        <v>30</v>
      </c>
      <c r="D20" s="10">
        <v>45</v>
      </c>
      <c r="E20" s="11">
        <v>0</v>
      </c>
      <c r="F20" s="11">
        <f t="shared" si="1"/>
        <v>1.5</v>
      </c>
      <c r="G20" s="10">
        <v>45</v>
      </c>
      <c r="H20" s="10">
        <v>45</v>
      </c>
    </row>
    <row r="21" spans="1:8" s="20" customFormat="1" ht="12.75">
      <c r="A21" s="17" t="s">
        <v>16</v>
      </c>
      <c r="B21" s="18">
        <f>SUM(B22:B31)</f>
        <v>38084.6</v>
      </c>
      <c r="C21" s="18">
        <f>SUM(C28:C31)</f>
        <v>36870.3</v>
      </c>
      <c r="D21" s="18">
        <f>SUM(D28:D31)</f>
        <v>28944.6</v>
      </c>
      <c r="E21" s="19">
        <f t="shared" si="0"/>
        <v>0.7600079822290374</v>
      </c>
      <c r="F21" s="19">
        <f t="shared" si="1"/>
        <v>0.7850383642118453</v>
      </c>
      <c r="G21" s="18">
        <f>SUM(G28:G31)</f>
        <v>30776.4</v>
      </c>
      <c r="H21" s="18">
        <f>SUM(H28:H31)</f>
        <v>31801.4</v>
      </c>
    </row>
    <row r="22" spans="1:8" ht="12.75" hidden="1">
      <c r="A22" s="5" t="s">
        <v>17</v>
      </c>
      <c r="B22" s="10"/>
      <c r="C22" s="10"/>
      <c r="D22" s="10"/>
      <c r="E22" s="19" t="e">
        <f t="shared" si="0"/>
        <v>#DIV/0!</v>
      </c>
      <c r="F22" s="19"/>
      <c r="G22" s="10"/>
      <c r="H22" s="25"/>
    </row>
    <row r="23" spans="1:8" ht="12.75" hidden="1">
      <c r="A23" s="5" t="s">
        <v>18</v>
      </c>
      <c r="B23" s="10"/>
      <c r="C23" s="10"/>
      <c r="D23" s="10"/>
      <c r="E23" s="19" t="e">
        <f t="shared" si="0"/>
        <v>#DIV/0!</v>
      </c>
      <c r="F23" s="19" t="e">
        <f t="shared" si="1"/>
        <v>#DIV/0!</v>
      </c>
      <c r="G23" s="10"/>
      <c r="H23" s="25"/>
    </row>
    <row r="24" spans="1:8" ht="12.75" hidden="1">
      <c r="A24" s="5" t="s">
        <v>19</v>
      </c>
      <c r="B24" s="10"/>
      <c r="C24" s="10"/>
      <c r="D24" s="10"/>
      <c r="E24" s="19" t="e">
        <f t="shared" si="0"/>
        <v>#DIV/0!</v>
      </c>
      <c r="F24" s="19" t="e">
        <f t="shared" si="1"/>
        <v>#DIV/0!</v>
      </c>
      <c r="G24" s="10"/>
      <c r="H24" s="25"/>
    </row>
    <row r="25" spans="1:8" ht="12.75" hidden="1">
      <c r="A25" s="5" t="s">
        <v>20</v>
      </c>
      <c r="B25" s="10"/>
      <c r="C25" s="10"/>
      <c r="D25" s="10"/>
      <c r="E25" s="19" t="e">
        <f t="shared" si="0"/>
        <v>#DIV/0!</v>
      </c>
      <c r="F25" s="19" t="e">
        <f t="shared" si="1"/>
        <v>#DIV/0!</v>
      </c>
      <c r="G25" s="10"/>
      <c r="H25" s="25"/>
    </row>
    <row r="26" spans="1:8" ht="12.75" hidden="1">
      <c r="A26" s="5" t="s">
        <v>21</v>
      </c>
      <c r="B26" s="10"/>
      <c r="C26" s="10"/>
      <c r="D26" s="10"/>
      <c r="E26" s="19" t="e">
        <f t="shared" si="0"/>
        <v>#DIV/0!</v>
      </c>
      <c r="F26" s="19" t="e">
        <f t="shared" si="1"/>
        <v>#DIV/0!</v>
      </c>
      <c r="G26" s="10"/>
      <c r="H26" s="25"/>
    </row>
    <row r="27" spans="1:8" ht="12.75" hidden="1">
      <c r="A27" s="5" t="s">
        <v>22</v>
      </c>
      <c r="B27" s="10"/>
      <c r="C27" s="10"/>
      <c r="D27" s="10"/>
      <c r="E27" s="19" t="e">
        <f t="shared" si="0"/>
        <v>#DIV/0!</v>
      </c>
      <c r="F27" s="19" t="e">
        <f t="shared" si="1"/>
        <v>#DIV/0!</v>
      </c>
      <c r="G27" s="10"/>
      <c r="H27" s="25"/>
    </row>
    <row r="28" spans="1:8" ht="12.75">
      <c r="A28" s="5" t="s">
        <v>23</v>
      </c>
      <c r="B28" s="10">
        <v>750</v>
      </c>
      <c r="C28" s="10">
        <v>616.4</v>
      </c>
      <c r="D28" s="10">
        <v>1660</v>
      </c>
      <c r="E28" s="11">
        <f t="shared" si="0"/>
        <v>2.2133333333333334</v>
      </c>
      <c r="F28" s="11">
        <f t="shared" si="1"/>
        <v>2.693056456846204</v>
      </c>
      <c r="G28" s="10">
        <v>1660</v>
      </c>
      <c r="H28" s="10">
        <v>1660</v>
      </c>
    </row>
    <row r="29" spans="1:8" ht="12.75">
      <c r="A29" s="5" t="s">
        <v>24</v>
      </c>
      <c r="B29" s="10">
        <v>27989.5</v>
      </c>
      <c r="C29" s="10">
        <v>25509.9</v>
      </c>
      <c r="D29" s="10">
        <v>15831</v>
      </c>
      <c r="E29" s="11">
        <f t="shared" si="0"/>
        <v>0.5656049590024831</v>
      </c>
      <c r="F29" s="11">
        <f t="shared" si="1"/>
        <v>0.6205825973445603</v>
      </c>
      <c r="G29" s="10">
        <v>18039</v>
      </c>
      <c r="H29" s="10">
        <v>19064</v>
      </c>
    </row>
    <row r="30" spans="1:8" ht="12.75">
      <c r="A30" s="5" t="s">
        <v>72</v>
      </c>
      <c r="B30" s="10">
        <v>1523.1</v>
      </c>
      <c r="C30" s="10">
        <v>0</v>
      </c>
      <c r="D30" s="10">
        <v>0</v>
      </c>
      <c r="E30" s="11">
        <f t="shared" si="0"/>
        <v>0</v>
      </c>
      <c r="F30" s="11">
        <v>0</v>
      </c>
      <c r="G30" s="10">
        <v>0</v>
      </c>
      <c r="H30" s="10">
        <v>0</v>
      </c>
    </row>
    <row r="31" spans="1:8" ht="12.75">
      <c r="A31" s="5" t="s">
        <v>25</v>
      </c>
      <c r="B31" s="10">
        <v>7822</v>
      </c>
      <c r="C31" s="10">
        <v>10744</v>
      </c>
      <c r="D31" s="10">
        <v>11453.6</v>
      </c>
      <c r="E31" s="11">
        <f t="shared" si="0"/>
        <v>1.4642802352339555</v>
      </c>
      <c r="F31" s="11">
        <f t="shared" si="1"/>
        <v>1.0660461653015636</v>
      </c>
      <c r="G31" s="10">
        <v>11077.4</v>
      </c>
      <c r="H31" s="10">
        <v>11077.4</v>
      </c>
    </row>
    <row r="32" spans="1:8" s="20" customFormat="1" ht="12.75">
      <c r="A32" s="17" t="s">
        <v>26</v>
      </c>
      <c r="B32" s="18">
        <f>SUM(B33:B34)</f>
        <v>136111.5</v>
      </c>
      <c r="C32" s="18">
        <f>SUM(C33:C34)</f>
        <v>73886.1</v>
      </c>
      <c r="D32" s="18">
        <f>SUM(D33:D34)</f>
        <v>7355</v>
      </c>
      <c r="E32" s="19">
        <f t="shared" si="0"/>
        <v>0.054036580303648114</v>
      </c>
      <c r="F32" s="19">
        <f t="shared" si="1"/>
        <v>0.09954511065004107</v>
      </c>
      <c r="G32" s="18">
        <f>SUM(G33:G34)</f>
        <v>5880.6</v>
      </c>
      <c r="H32" s="18">
        <f>SUM(H33:H34)</f>
        <v>3837.7</v>
      </c>
    </row>
    <row r="33" spans="1:8" ht="12.75">
      <c r="A33" s="5" t="s">
        <v>27</v>
      </c>
      <c r="B33" s="10">
        <v>119663</v>
      </c>
      <c r="C33" s="10">
        <v>73408</v>
      </c>
      <c r="D33" s="10">
        <v>2515</v>
      </c>
      <c r="E33" s="11">
        <f t="shared" si="0"/>
        <v>0.02101735707779347</v>
      </c>
      <c r="F33" s="11">
        <f t="shared" si="1"/>
        <v>0.034260571054925894</v>
      </c>
      <c r="G33" s="10">
        <v>3793</v>
      </c>
      <c r="H33" s="10">
        <v>2793</v>
      </c>
    </row>
    <row r="34" spans="1:8" ht="12.75">
      <c r="A34" s="5" t="s">
        <v>28</v>
      </c>
      <c r="B34" s="10">
        <v>16448.5</v>
      </c>
      <c r="C34" s="10">
        <v>478.1</v>
      </c>
      <c r="D34" s="10">
        <v>4840</v>
      </c>
      <c r="E34" s="11">
        <f t="shared" si="0"/>
        <v>0.29425175547922305</v>
      </c>
      <c r="F34" s="11">
        <f t="shared" si="1"/>
        <v>10.123405145367078</v>
      </c>
      <c r="G34" s="10">
        <v>2087.6</v>
      </c>
      <c r="H34" s="10">
        <v>1044.7</v>
      </c>
    </row>
    <row r="35" spans="1:8" ht="12.75" hidden="1">
      <c r="A35" s="5" t="s">
        <v>29</v>
      </c>
      <c r="B35" s="5"/>
      <c r="C35" s="10"/>
      <c r="D35" s="10"/>
      <c r="E35" s="19" t="e">
        <f t="shared" si="0"/>
        <v>#DIV/0!</v>
      </c>
      <c r="F35" s="19" t="e">
        <f t="shared" si="1"/>
        <v>#DIV/0!</v>
      </c>
      <c r="G35" s="10"/>
      <c r="H35" s="24"/>
    </row>
    <row r="36" spans="1:8" ht="22.5" hidden="1">
      <c r="A36" s="5" t="s">
        <v>30</v>
      </c>
      <c r="B36" s="5"/>
      <c r="C36" s="10"/>
      <c r="D36" s="10"/>
      <c r="E36" s="19" t="e">
        <f t="shared" si="0"/>
        <v>#DIV/0!</v>
      </c>
      <c r="F36" s="19" t="e">
        <f t="shared" si="1"/>
        <v>#DIV/0!</v>
      </c>
      <c r="G36" s="10"/>
      <c r="H36" s="24"/>
    </row>
    <row r="37" spans="1:8" s="20" customFormat="1" ht="12.75">
      <c r="A37" s="17" t="s">
        <v>31</v>
      </c>
      <c r="B37" s="18">
        <f>SUM(B40)</f>
        <v>645.2</v>
      </c>
      <c r="C37" s="18">
        <f>SUM(C40)</f>
        <v>929.5</v>
      </c>
      <c r="D37" s="18">
        <f>SUM(D40)</f>
        <v>289.6</v>
      </c>
      <c r="E37" s="19">
        <f t="shared" si="0"/>
        <v>0.44885306881587106</v>
      </c>
      <c r="F37" s="19">
        <f t="shared" si="1"/>
        <v>0.3115653577192039</v>
      </c>
      <c r="G37" s="18">
        <f>SUM(G40)</f>
        <v>599.6</v>
      </c>
      <c r="H37" s="18">
        <f>SUM(H40)</f>
        <v>700</v>
      </c>
    </row>
    <row r="38" spans="1:8" ht="22.5" hidden="1">
      <c r="A38" s="5" t="s">
        <v>32</v>
      </c>
      <c r="B38" s="5"/>
      <c r="C38" s="10"/>
      <c r="D38" s="10"/>
      <c r="E38" s="19" t="e">
        <f t="shared" si="0"/>
        <v>#DIV/0!</v>
      </c>
      <c r="F38" s="19" t="e">
        <f t="shared" si="1"/>
        <v>#DIV/0!</v>
      </c>
      <c r="G38" s="10"/>
      <c r="H38" s="24"/>
    </row>
    <row r="39" spans="1:8" ht="22.5" hidden="1">
      <c r="A39" s="5" t="s">
        <v>69</v>
      </c>
      <c r="B39" s="5"/>
      <c r="C39" s="10"/>
      <c r="D39" s="10"/>
      <c r="E39" s="19" t="e">
        <f t="shared" si="0"/>
        <v>#DIV/0!</v>
      </c>
      <c r="F39" s="19" t="e">
        <f t="shared" si="1"/>
        <v>#DIV/0!</v>
      </c>
      <c r="G39" s="10"/>
      <c r="H39" s="24"/>
    </row>
    <row r="40" spans="1:8" ht="12.75">
      <c r="A40" s="5" t="s">
        <v>33</v>
      </c>
      <c r="B40" s="10">
        <v>645.2</v>
      </c>
      <c r="C40" s="10">
        <v>929.5</v>
      </c>
      <c r="D40" s="10">
        <v>289.6</v>
      </c>
      <c r="E40" s="11">
        <f t="shared" si="0"/>
        <v>0.44885306881587106</v>
      </c>
      <c r="F40" s="11">
        <f t="shared" si="1"/>
        <v>0.3115653577192039</v>
      </c>
      <c r="G40" s="10">
        <v>599.6</v>
      </c>
      <c r="H40" s="10">
        <v>700</v>
      </c>
    </row>
    <row r="41" spans="1:8" s="20" customFormat="1" ht="12.75">
      <c r="A41" s="17" t="s">
        <v>34</v>
      </c>
      <c r="B41" s="18">
        <f>SUM(B42:B47)</f>
        <v>387013</v>
      </c>
      <c r="C41" s="18">
        <f>SUM(C42:C47)</f>
        <v>388593.39999999997</v>
      </c>
      <c r="D41" s="18">
        <f>SUM(D42:D47)</f>
        <v>403663.8</v>
      </c>
      <c r="E41" s="19">
        <f t="shared" si="0"/>
        <v>1.0430238777508765</v>
      </c>
      <c r="F41" s="19">
        <f t="shared" si="1"/>
        <v>1.0387819247573429</v>
      </c>
      <c r="G41" s="18">
        <f>SUM(G42:G47)</f>
        <v>404552.9</v>
      </c>
      <c r="H41" s="18">
        <f>SUM(H42:H47)</f>
        <v>404552.9</v>
      </c>
    </row>
    <row r="42" spans="1:8" ht="12.75">
      <c r="A42" s="5" t="s">
        <v>35</v>
      </c>
      <c r="B42" s="10">
        <v>118060.7</v>
      </c>
      <c r="C42" s="10">
        <v>115425.3</v>
      </c>
      <c r="D42" s="10">
        <v>122448.8</v>
      </c>
      <c r="E42" s="11">
        <f t="shared" si="0"/>
        <v>1.0371681685776892</v>
      </c>
      <c r="F42" s="11">
        <f t="shared" si="1"/>
        <v>1.0608488780189438</v>
      </c>
      <c r="G42" s="10">
        <v>123170.3</v>
      </c>
      <c r="H42" s="10">
        <v>123170.3</v>
      </c>
    </row>
    <row r="43" spans="1:8" ht="12.75">
      <c r="A43" s="5" t="s">
        <v>36</v>
      </c>
      <c r="B43" s="10">
        <v>245991.5</v>
      </c>
      <c r="C43" s="10">
        <v>220707.3</v>
      </c>
      <c r="D43" s="10">
        <v>231219.5</v>
      </c>
      <c r="E43" s="11">
        <f t="shared" si="0"/>
        <v>0.939949144584264</v>
      </c>
      <c r="F43" s="11">
        <f t="shared" si="1"/>
        <v>1.0476295981147883</v>
      </c>
      <c r="G43" s="10">
        <v>231387.1</v>
      </c>
      <c r="H43" s="10">
        <v>231387.1</v>
      </c>
    </row>
    <row r="44" spans="1:8" ht="12.75">
      <c r="A44" s="5" t="s">
        <v>78</v>
      </c>
      <c r="B44" s="5"/>
      <c r="C44" s="10">
        <v>27920.7</v>
      </c>
      <c r="D44" s="10">
        <v>25173.4</v>
      </c>
      <c r="E44" s="11" t="e">
        <f>D44/B44</f>
        <v>#DIV/0!</v>
      </c>
      <c r="F44" s="11">
        <f>D44/C44</f>
        <v>0.9016034698270459</v>
      </c>
      <c r="G44" s="10">
        <v>25173.4</v>
      </c>
      <c r="H44" s="10">
        <v>25173.4</v>
      </c>
    </row>
    <row r="45" spans="1:8" ht="22.5" hidden="1">
      <c r="A45" s="5" t="s">
        <v>37</v>
      </c>
      <c r="B45" s="5"/>
      <c r="C45" s="10"/>
      <c r="D45" s="10"/>
      <c r="E45" s="11" t="e">
        <f t="shared" si="0"/>
        <v>#DIV/0!</v>
      </c>
      <c r="F45" s="11" t="e">
        <f t="shared" si="1"/>
        <v>#DIV/0!</v>
      </c>
      <c r="G45" s="10"/>
      <c r="H45" s="10"/>
    </row>
    <row r="46" spans="1:8" ht="12.75">
      <c r="A46" s="5" t="s">
        <v>77</v>
      </c>
      <c r="B46" s="10">
        <v>2212.1</v>
      </c>
      <c r="C46" s="10">
        <v>2040.5</v>
      </c>
      <c r="D46" s="10">
        <v>2509.5</v>
      </c>
      <c r="E46" s="11">
        <f t="shared" si="0"/>
        <v>1.1344423850639664</v>
      </c>
      <c r="F46" s="11">
        <f t="shared" si="1"/>
        <v>1.2298456260720412</v>
      </c>
      <c r="G46" s="10">
        <v>2509.5</v>
      </c>
      <c r="H46" s="10">
        <v>2509.5</v>
      </c>
    </row>
    <row r="47" spans="1:8" ht="12.75">
      <c r="A47" s="5" t="s">
        <v>38</v>
      </c>
      <c r="B47" s="10">
        <v>20748.7</v>
      </c>
      <c r="C47" s="10">
        <v>22499.6</v>
      </c>
      <c r="D47" s="10">
        <v>22312.6</v>
      </c>
      <c r="E47" s="11">
        <f t="shared" si="0"/>
        <v>1.0753733968875157</v>
      </c>
      <c r="F47" s="11">
        <f t="shared" si="1"/>
        <v>0.9916887411331757</v>
      </c>
      <c r="G47" s="10">
        <v>22312.6</v>
      </c>
      <c r="H47" s="10">
        <v>22312.6</v>
      </c>
    </row>
    <row r="48" spans="1:8" s="20" customFormat="1" ht="12.75">
      <c r="A48" s="17" t="s">
        <v>39</v>
      </c>
      <c r="B48" s="18">
        <f>SUM(B49:B50)</f>
        <v>29423</v>
      </c>
      <c r="C48" s="18">
        <f>SUM(C49:C50)</f>
        <v>41235.299999999996</v>
      </c>
      <c r="D48" s="18">
        <f>SUM(D49:D50)</f>
        <v>40877.799999999996</v>
      </c>
      <c r="E48" s="19">
        <f t="shared" si="0"/>
        <v>1.3893144818679264</v>
      </c>
      <c r="F48" s="19">
        <f t="shared" si="1"/>
        <v>0.9913302437474688</v>
      </c>
      <c r="G48" s="18">
        <f>SUM(G49:G50)</f>
        <v>40249.8</v>
      </c>
      <c r="H48" s="18">
        <f>SUM(H49:H50)</f>
        <v>40249.8</v>
      </c>
    </row>
    <row r="49" spans="1:8" ht="12.75">
      <c r="A49" s="5" t="s">
        <v>40</v>
      </c>
      <c r="B49" s="10">
        <v>24188.5</v>
      </c>
      <c r="C49" s="10">
        <v>35639.1</v>
      </c>
      <c r="D49" s="10">
        <v>34003.7</v>
      </c>
      <c r="E49" s="11">
        <f t="shared" si="0"/>
        <v>1.405779606011121</v>
      </c>
      <c r="F49" s="11">
        <f t="shared" si="1"/>
        <v>0.9541121969971182</v>
      </c>
      <c r="G49" s="10">
        <v>33947</v>
      </c>
      <c r="H49" s="10">
        <v>33947</v>
      </c>
    </row>
    <row r="50" spans="1:8" ht="12.75">
      <c r="A50" s="5" t="s">
        <v>41</v>
      </c>
      <c r="B50" s="10">
        <v>5234.5</v>
      </c>
      <c r="C50" s="10">
        <v>5596.2</v>
      </c>
      <c r="D50" s="10">
        <v>6874.1</v>
      </c>
      <c r="E50" s="11">
        <f t="shared" si="0"/>
        <v>1.313229534817079</v>
      </c>
      <c r="F50" s="11">
        <f t="shared" si="1"/>
        <v>1.22835138129445</v>
      </c>
      <c r="G50" s="10">
        <v>6302.8</v>
      </c>
      <c r="H50" s="10">
        <v>6302.8</v>
      </c>
    </row>
    <row r="51" spans="1:8" s="20" customFormat="1" ht="12.75">
      <c r="A51" s="17" t="s">
        <v>42</v>
      </c>
      <c r="B51" s="18">
        <f>SUM(B58:B59)</f>
        <v>337.7</v>
      </c>
      <c r="C51" s="18">
        <f>SUM(C58:C59)</f>
        <v>341.7</v>
      </c>
      <c r="D51" s="18">
        <f>SUM(D58:D59)</f>
        <v>367.4</v>
      </c>
      <c r="E51" s="19">
        <f t="shared" si="0"/>
        <v>1.0879478827361564</v>
      </c>
      <c r="F51" s="19">
        <f t="shared" si="1"/>
        <v>1.0752121744220076</v>
      </c>
      <c r="G51" s="18">
        <f>SUM(G58:G59)</f>
        <v>367.4</v>
      </c>
      <c r="H51" s="18">
        <f>SUM(H58:H59)</f>
        <v>367.4</v>
      </c>
    </row>
    <row r="52" spans="1:8" ht="12.75" hidden="1">
      <c r="A52" s="5" t="s">
        <v>43</v>
      </c>
      <c r="B52" s="5"/>
      <c r="C52" s="10"/>
      <c r="D52" s="10"/>
      <c r="E52" s="19" t="e">
        <f t="shared" si="0"/>
        <v>#DIV/0!</v>
      </c>
      <c r="F52" s="19" t="e">
        <f t="shared" si="1"/>
        <v>#DIV/0!</v>
      </c>
      <c r="G52" s="10"/>
      <c r="H52" s="24"/>
    </row>
    <row r="53" spans="1:8" ht="12.75" hidden="1">
      <c r="A53" s="5" t="s">
        <v>44</v>
      </c>
      <c r="B53" s="5"/>
      <c r="C53" s="10"/>
      <c r="D53" s="10"/>
      <c r="E53" s="19" t="e">
        <f t="shared" si="0"/>
        <v>#DIV/0!</v>
      </c>
      <c r="F53" s="19" t="e">
        <f t="shared" si="1"/>
        <v>#DIV/0!</v>
      </c>
      <c r="G53" s="10"/>
      <c r="H53" s="24"/>
    </row>
    <row r="54" spans="1:8" ht="22.5" hidden="1">
      <c r="A54" s="5" t="s">
        <v>45</v>
      </c>
      <c r="B54" s="5"/>
      <c r="C54" s="10"/>
      <c r="D54" s="10"/>
      <c r="E54" s="19" t="e">
        <f t="shared" si="0"/>
        <v>#DIV/0!</v>
      </c>
      <c r="F54" s="19" t="e">
        <f t="shared" si="1"/>
        <v>#DIV/0!</v>
      </c>
      <c r="G54" s="10"/>
      <c r="H54" s="24"/>
    </row>
    <row r="55" spans="1:8" ht="12.75" hidden="1">
      <c r="A55" s="5" t="s">
        <v>46</v>
      </c>
      <c r="B55" s="5"/>
      <c r="C55" s="10"/>
      <c r="D55" s="10"/>
      <c r="E55" s="19" t="e">
        <f t="shared" si="0"/>
        <v>#DIV/0!</v>
      </c>
      <c r="F55" s="19" t="e">
        <f t="shared" si="1"/>
        <v>#DIV/0!</v>
      </c>
      <c r="G55" s="10"/>
      <c r="H55" s="24"/>
    </row>
    <row r="56" spans="1:8" ht="12.75" hidden="1">
      <c r="A56" s="5" t="s">
        <v>47</v>
      </c>
      <c r="B56" s="5"/>
      <c r="C56" s="10"/>
      <c r="D56" s="10"/>
      <c r="E56" s="19" t="e">
        <f t="shared" si="0"/>
        <v>#DIV/0!</v>
      </c>
      <c r="F56" s="19" t="e">
        <f t="shared" si="1"/>
        <v>#DIV/0!</v>
      </c>
      <c r="G56" s="10"/>
      <c r="H56" s="24"/>
    </row>
    <row r="57" spans="1:8" ht="22.5" hidden="1">
      <c r="A57" s="5" t="s">
        <v>48</v>
      </c>
      <c r="B57" s="5"/>
      <c r="C57" s="10"/>
      <c r="D57" s="10"/>
      <c r="E57" s="19" t="e">
        <f t="shared" si="0"/>
        <v>#DIV/0!</v>
      </c>
      <c r="F57" s="19" t="e">
        <f t="shared" si="1"/>
        <v>#DIV/0!</v>
      </c>
      <c r="G57" s="10"/>
      <c r="H57" s="24"/>
    </row>
    <row r="58" spans="1:8" ht="12.75">
      <c r="A58" s="5" t="s">
        <v>49</v>
      </c>
      <c r="B58" s="10">
        <v>285.7</v>
      </c>
      <c r="C58" s="10">
        <v>285.7</v>
      </c>
      <c r="D58" s="10">
        <v>307.4</v>
      </c>
      <c r="E58" s="11">
        <f t="shared" si="0"/>
        <v>1.0759537976898845</v>
      </c>
      <c r="F58" s="11">
        <f t="shared" si="1"/>
        <v>1.0759537976898845</v>
      </c>
      <c r="G58" s="10">
        <v>307.4</v>
      </c>
      <c r="H58" s="10">
        <v>307.4</v>
      </c>
    </row>
    <row r="59" spans="1:8" ht="12.75">
      <c r="A59" s="5" t="s">
        <v>50</v>
      </c>
      <c r="B59" s="10">
        <v>52</v>
      </c>
      <c r="C59" s="10">
        <v>56</v>
      </c>
      <c r="D59" s="10">
        <v>60</v>
      </c>
      <c r="E59" s="11">
        <f t="shared" si="0"/>
        <v>1.1538461538461537</v>
      </c>
      <c r="F59" s="11">
        <f t="shared" si="1"/>
        <v>1.0714285714285714</v>
      </c>
      <c r="G59" s="10">
        <v>60</v>
      </c>
      <c r="H59" s="10">
        <v>60</v>
      </c>
    </row>
    <row r="60" spans="1:8" s="20" customFormat="1" ht="12.75">
      <c r="A60" s="17" t="s">
        <v>51</v>
      </c>
      <c r="B60" s="18">
        <f>SUM(B61:B65)</f>
        <v>54441.4</v>
      </c>
      <c r="C60" s="18">
        <f>SUM(C61:C65)</f>
        <v>19953</v>
      </c>
      <c r="D60" s="18">
        <f>SUM(D61:D65)</f>
        <v>17317.8</v>
      </c>
      <c r="E60" s="19">
        <f t="shared" si="0"/>
        <v>0.31809982843938617</v>
      </c>
      <c r="F60" s="19">
        <f t="shared" si="1"/>
        <v>0.8679296346414073</v>
      </c>
      <c r="G60" s="18">
        <f>SUM(G61:G65)</f>
        <v>16453.5</v>
      </c>
      <c r="H60" s="18">
        <f>SUM(H61:H65)</f>
        <v>10116.4</v>
      </c>
    </row>
    <row r="61" spans="1:8" ht="12.75">
      <c r="A61" s="5" t="s">
        <v>52</v>
      </c>
      <c r="B61" s="10">
        <v>6376.9</v>
      </c>
      <c r="C61" s="10">
        <v>6342.4</v>
      </c>
      <c r="D61" s="10">
        <v>6337.1</v>
      </c>
      <c r="E61" s="11">
        <f t="shared" si="0"/>
        <v>0.9937587228904328</v>
      </c>
      <c r="F61" s="11">
        <f t="shared" si="1"/>
        <v>0.9991643541876893</v>
      </c>
      <c r="G61" s="10">
        <v>6337.1</v>
      </c>
      <c r="H61" s="10">
        <v>0</v>
      </c>
    </row>
    <row r="62" spans="1:8" ht="12.75" hidden="1">
      <c r="A62" s="5" t="s">
        <v>53</v>
      </c>
      <c r="B62" s="10"/>
      <c r="C62" s="10"/>
      <c r="D62" s="10"/>
      <c r="E62" s="11"/>
      <c r="F62" s="11"/>
      <c r="G62" s="10"/>
      <c r="H62" s="24"/>
    </row>
    <row r="63" spans="1:8" ht="12.75">
      <c r="A63" s="5" t="s">
        <v>54</v>
      </c>
      <c r="B63" s="10">
        <v>29690.4</v>
      </c>
      <c r="C63" s="10">
        <v>6870.1</v>
      </c>
      <c r="D63" s="10">
        <v>4200.7</v>
      </c>
      <c r="E63" s="11">
        <f t="shared" si="0"/>
        <v>0.14148344245951552</v>
      </c>
      <c r="F63" s="11">
        <f t="shared" si="1"/>
        <v>0.6114467038325497</v>
      </c>
      <c r="G63" s="10">
        <v>3136.4</v>
      </c>
      <c r="H63" s="10">
        <v>3136.4</v>
      </c>
    </row>
    <row r="64" spans="1:8" ht="12.75">
      <c r="A64" s="5" t="s">
        <v>55</v>
      </c>
      <c r="B64" s="10">
        <v>15537.2</v>
      </c>
      <c r="C64" s="10">
        <v>6540.5</v>
      </c>
      <c r="D64" s="10">
        <v>6780</v>
      </c>
      <c r="E64" s="11">
        <f t="shared" si="0"/>
        <v>0.43637206189017325</v>
      </c>
      <c r="F64" s="11">
        <f t="shared" si="1"/>
        <v>1.0366179955660881</v>
      </c>
      <c r="G64" s="10">
        <v>6780</v>
      </c>
      <c r="H64" s="10">
        <v>6780</v>
      </c>
    </row>
    <row r="65" spans="1:8" ht="12.75">
      <c r="A65" s="5" t="s">
        <v>56</v>
      </c>
      <c r="B65" s="10">
        <v>2836.9</v>
      </c>
      <c r="C65" s="10">
        <v>200</v>
      </c>
      <c r="D65" s="10">
        <v>0</v>
      </c>
      <c r="E65" s="11">
        <f t="shared" si="0"/>
        <v>0</v>
      </c>
      <c r="F65" s="11">
        <f t="shared" si="1"/>
        <v>0</v>
      </c>
      <c r="G65" s="10">
        <v>200</v>
      </c>
      <c r="H65" s="10">
        <v>200</v>
      </c>
    </row>
    <row r="66" spans="1:8" s="20" customFormat="1" ht="12.75">
      <c r="A66" s="17" t="s">
        <v>57</v>
      </c>
      <c r="B66" s="18">
        <f>SUM(B67:B68)</f>
        <v>25171</v>
      </c>
      <c r="C66" s="18">
        <f>SUM(C67:C68)</f>
        <v>28804.1</v>
      </c>
      <c r="D66" s="18">
        <f>SUM(D67:D68)</f>
        <v>21911.6</v>
      </c>
      <c r="E66" s="19">
        <f t="shared" si="0"/>
        <v>0.8705097135592547</v>
      </c>
      <c r="F66" s="19">
        <f t="shared" si="1"/>
        <v>0.7607111487600723</v>
      </c>
      <c r="G66" s="18">
        <f>SUM(G67:G68)</f>
        <v>21911.6</v>
      </c>
      <c r="H66" s="18">
        <f>SUM(H67:H68)</f>
        <v>21911.6</v>
      </c>
    </row>
    <row r="67" spans="1:8" ht="12.75">
      <c r="A67" s="5" t="s">
        <v>58</v>
      </c>
      <c r="B67" s="10">
        <v>24985</v>
      </c>
      <c r="C67" s="10">
        <v>23046.3</v>
      </c>
      <c r="D67" s="10">
        <v>21804.6</v>
      </c>
      <c r="E67" s="11">
        <f t="shared" si="0"/>
        <v>0.8727076245747448</v>
      </c>
      <c r="F67" s="11">
        <f t="shared" si="1"/>
        <v>0.9461215032347925</v>
      </c>
      <c r="G67" s="10">
        <v>21804.6</v>
      </c>
      <c r="H67" s="10">
        <v>21804.6</v>
      </c>
    </row>
    <row r="68" spans="1:8" ht="12.75">
      <c r="A68" s="5" t="s">
        <v>59</v>
      </c>
      <c r="B68" s="10">
        <v>186</v>
      </c>
      <c r="C68" s="10">
        <v>5757.8</v>
      </c>
      <c r="D68" s="10">
        <v>107</v>
      </c>
      <c r="E68" s="11">
        <f t="shared" si="0"/>
        <v>0.5752688172043011</v>
      </c>
      <c r="F68" s="11">
        <f t="shared" si="1"/>
        <v>0.01858348674841085</v>
      </c>
      <c r="G68" s="10">
        <v>107</v>
      </c>
      <c r="H68" s="10">
        <v>107</v>
      </c>
    </row>
    <row r="69" spans="1:8" ht="12.75" hidden="1">
      <c r="A69" s="5" t="s">
        <v>60</v>
      </c>
      <c r="B69" s="10"/>
      <c r="C69" s="10"/>
      <c r="D69" s="10"/>
      <c r="E69" s="19" t="e">
        <f t="shared" si="0"/>
        <v>#DIV/0!</v>
      </c>
      <c r="F69" s="19" t="e">
        <f t="shared" si="1"/>
        <v>#DIV/0!</v>
      </c>
      <c r="G69" s="10"/>
      <c r="H69" s="24"/>
    </row>
    <row r="70" spans="1:8" ht="22.5" hidden="1">
      <c r="A70" s="5" t="s">
        <v>61</v>
      </c>
      <c r="B70" s="10"/>
      <c r="C70" s="10"/>
      <c r="D70" s="10"/>
      <c r="E70" s="19" t="e">
        <f aca="true" t="shared" si="2" ref="E70:E77">D70/B70</f>
        <v>#DIV/0!</v>
      </c>
      <c r="F70" s="19" t="e">
        <f aca="true" t="shared" si="3" ref="F70:F80">D70/C70</f>
        <v>#DIV/0!</v>
      </c>
      <c r="G70" s="10"/>
      <c r="H70" s="24"/>
    </row>
    <row r="71" spans="1:8" s="20" customFormat="1" ht="12.75">
      <c r="A71" s="17" t="s">
        <v>62</v>
      </c>
      <c r="B71" s="18">
        <f>SUM(B72)</f>
        <v>1000</v>
      </c>
      <c r="C71" s="18">
        <f>SUM(C72)</f>
        <v>1000</v>
      </c>
      <c r="D71" s="18">
        <f>SUM(D72)</f>
        <v>1000</v>
      </c>
      <c r="E71" s="19">
        <f t="shared" si="2"/>
        <v>1</v>
      </c>
      <c r="F71" s="19">
        <f t="shared" si="3"/>
        <v>1</v>
      </c>
      <c r="G71" s="18">
        <f>SUM(G72)</f>
        <v>1000</v>
      </c>
      <c r="H71" s="18">
        <f>SUM(H72)</f>
        <v>1000</v>
      </c>
    </row>
    <row r="72" spans="1:8" ht="12.75">
      <c r="A72" s="5" t="s">
        <v>73</v>
      </c>
      <c r="B72" s="10">
        <v>1000</v>
      </c>
      <c r="C72" s="10">
        <v>1000</v>
      </c>
      <c r="D72" s="10">
        <v>1000</v>
      </c>
      <c r="E72" s="11">
        <f t="shared" si="2"/>
        <v>1</v>
      </c>
      <c r="F72" s="11">
        <f t="shared" si="3"/>
        <v>1</v>
      </c>
      <c r="G72" s="10">
        <v>1000</v>
      </c>
      <c r="H72" s="10">
        <v>1000</v>
      </c>
    </row>
    <row r="73" spans="1:8" s="20" customFormat="1" ht="22.5">
      <c r="A73" s="17" t="s">
        <v>63</v>
      </c>
      <c r="B73" s="18">
        <f>SUM(B74)</f>
        <v>77.2</v>
      </c>
      <c r="C73" s="18">
        <f>SUM(C74)</f>
        <v>104.7</v>
      </c>
      <c r="D73" s="18">
        <f>SUM(D74)</f>
        <v>1000</v>
      </c>
      <c r="E73" s="19">
        <f t="shared" si="2"/>
        <v>12.953367875647668</v>
      </c>
      <c r="F73" s="19">
        <f t="shared" si="3"/>
        <v>9.551098376313275</v>
      </c>
      <c r="G73" s="18">
        <f>SUM(G74)</f>
        <v>1660</v>
      </c>
      <c r="H73" s="18">
        <f>SUM(H74)</f>
        <v>1660</v>
      </c>
    </row>
    <row r="74" spans="1:8" ht="21.75" customHeight="1">
      <c r="A74" s="5" t="s">
        <v>64</v>
      </c>
      <c r="B74" s="10">
        <v>77.2</v>
      </c>
      <c r="C74" s="10">
        <v>104.7</v>
      </c>
      <c r="D74" s="10">
        <v>1000</v>
      </c>
      <c r="E74" s="11">
        <f t="shared" si="2"/>
        <v>12.953367875647668</v>
      </c>
      <c r="F74" s="11">
        <f t="shared" si="3"/>
        <v>9.551098376313275</v>
      </c>
      <c r="G74" s="10">
        <v>1660</v>
      </c>
      <c r="H74" s="10">
        <v>1660</v>
      </c>
    </row>
    <row r="75" spans="1:8" s="20" customFormat="1" ht="32.25" customHeight="1">
      <c r="A75" s="17" t="s">
        <v>70</v>
      </c>
      <c r="B75" s="18">
        <f>SUM(B76:B77)</f>
        <v>42037.7</v>
      </c>
      <c r="C75" s="18">
        <f>SUM(C76:C77)</f>
        <v>53773.4</v>
      </c>
      <c r="D75" s="18">
        <f>SUM(D76:D77)</f>
        <v>50866.2</v>
      </c>
      <c r="E75" s="19">
        <f>D75/B75</f>
        <v>1.2100138685037478</v>
      </c>
      <c r="F75" s="19">
        <f t="shared" si="3"/>
        <v>0.9459360947977996</v>
      </c>
      <c r="G75" s="18">
        <f>SUM(G76:G77)</f>
        <v>47367.5</v>
      </c>
      <c r="H75" s="18">
        <f>SUM(H76:H77)</f>
        <v>47480.4</v>
      </c>
    </row>
    <row r="76" spans="1:8" ht="33.75">
      <c r="A76" s="5" t="s">
        <v>65</v>
      </c>
      <c r="B76" s="10">
        <v>17634.5</v>
      </c>
      <c r="C76" s="10">
        <v>21175.2</v>
      </c>
      <c r="D76" s="10">
        <v>26531.2</v>
      </c>
      <c r="E76" s="11">
        <f t="shared" si="2"/>
        <v>1.504505372990445</v>
      </c>
      <c r="F76" s="11">
        <f t="shared" si="3"/>
        <v>1.2529373984661303</v>
      </c>
      <c r="G76" s="10">
        <v>26870.2</v>
      </c>
      <c r="H76" s="10">
        <v>27438.2</v>
      </c>
    </row>
    <row r="77" spans="1:8" ht="12.75">
      <c r="A77" s="5" t="s">
        <v>66</v>
      </c>
      <c r="B77" s="10">
        <v>24403.2</v>
      </c>
      <c r="C77" s="10">
        <v>32598.2</v>
      </c>
      <c r="D77" s="10">
        <v>24335</v>
      </c>
      <c r="E77" s="11">
        <f t="shared" si="2"/>
        <v>0.9972052845528455</v>
      </c>
      <c r="F77" s="11">
        <f t="shared" si="3"/>
        <v>0.7465136111809855</v>
      </c>
      <c r="G77" s="10">
        <v>20497.3</v>
      </c>
      <c r="H77" s="10">
        <v>20042.2</v>
      </c>
    </row>
    <row r="78" spans="1:7" ht="22.5" hidden="1">
      <c r="A78" s="5" t="s">
        <v>67</v>
      </c>
      <c r="B78" s="23"/>
      <c r="C78" s="10"/>
      <c r="D78" s="10"/>
      <c r="E78" s="11" t="e">
        <f>D78/C78</f>
        <v>#DIV/0!</v>
      </c>
      <c r="F78" s="19" t="e">
        <f t="shared" si="3"/>
        <v>#DIV/0!</v>
      </c>
      <c r="G78" s="11" t="e">
        <f>D78/F78</f>
        <v>#DIV/0!</v>
      </c>
    </row>
    <row r="79" spans="1:8" ht="13.5" thickBot="1">
      <c r="A79" s="17" t="s">
        <v>79</v>
      </c>
      <c r="B79" s="29"/>
      <c r="C79" s="10"/>
      <c r="D79" s="10"/>
      <c r="E79" s="11"/>
      <c r="F79" s="19"/>
      <c r="G79" s="18">
        <v>9150.1</v>
      </c>
      <c r="H79" s="33">
        <v>18362.3</v>
      </c>
    </row>
    <row r="80" spans="1:8" ht="23.25" hidden="1" thickBot="1">
      <c r="A80" s="5" t="s">
        <v>68</v>
      </c>
      <c r="B80" s="32"/>
      <c r="C80" s="10"/>
      <c r="D80" s="10"/>
      <c r="E80" s="12"/>
      <c r="F80" s="19" t="e">
        <f t="shared" si="3"/>
        <v>#DIV/0!</v>
      </c>
      <c r="G80" s="30"/>
      <c r="H80" s="31"/>
    </row>
    <row r="81" spans="1:7" ht="12.75">
      <c r="A81" s="6"/>
      <c r="B81" s="6"/>
      <c r="C81" s="13"/>
      <c r="D81" s="13"/>
      <c r="E81" s="14"/>
      <c r="F81" s="13"/>
      <c r="G81" s="14"/>
    </row>
  </sheetData>
  <sheetProtection/>
  <mergeCells count="1">
    <mergeCell ref="A1:H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buh5</cp:lastModifiedBy>
  <cp:lastPrinted>2016-12-19T10:34:54Z</cp:lastPrinted>
  <dcterms:created xsi:type="dcterms:W3CDTF">2016-09-09T11:17:58Z</dcterms:created>
  <dcterms:modified xsi:type="dcterms:W3CDTF">2017-11-23T14:57:07Z</dcterms:modified>
  <cp:category/>
  <cp:version/>
  <cp:contentType/>
  <cp:contentStatus/>
</cp:coreProperties>
</file>